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<sst xmlns="http://schemas.openxmlformats.org/spreadsheetml/2006/main" count="36" uniqueCount="23">
  <si>
    <t>Группа ОС</t>
  </si>
  <si>
    <t>собственное приобретение</t>
  </si>
  <si>
    <t>модернизация</t>
  </si>
  <si>
    <t>ИТОГО</t>
  </si>
  <si>
    <t>Здания ТП</t>
  </si>
  <si>
    <t>СНО</t>
  </si>
  <si>
    <t>Оборудование ТП</t>
  </si>
  <si>
    <t>Трансформаторы</t>
  </si>
  <si>
    <t>ВЛ-0,4 кВ</t>
  </si>
  <si>
    <t>ВЛ-6-10 кВ</t>
  </si>
  <si>
    <t>КЛ-0,4 кВ</t>
  </si>
  <si>
    <t>КЛ-6-10 кВ</t>
  </si>
  <si>
    <t>Оборудование</t>
  </si>
  <si>
    <t>Транспорт</t>
  </si>
  <si>
    <t>Отчет о вводе активов в течение 2011 года</t>
  </si>
  <si>
    <t>Передано от Департамента по управлению имуществом и земельными ресурсами г.Твери</t>
  </si>
  <si>
    <t>Отчет о движении активов, а также информация о выбытии активов в течение 2011 года</t>
  </si>
  <si>
    <t>Стоимость активов на начало года</t>
  </si>
  <si>
    <t>Ввод активов в течение года</t>
  </si>
  <si>
    <t>Выбытие активов в течение года</t>
  </si>
  <si>
    <t>Стоимость активов на конец года</t>
  </si>
  <si>
    <t>Административныые здания</t>
  </si>
  <si>
    <t>строительство объектов при осуществлении технологического присоединения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</si>
</sst>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3" fontId="2" fillId="0" borderId="1" xfId="18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27.625" style="0" customWidth="1"/>
    <col min="2" max="2" width="19.25390625" style="0" customWidth="1"/>
    <col min="3" max="3" width="15.125" style="0" customWidth="1"/>
    <col min="4" max="4" width="18.25390625" style="0" customWidth="1"/>
    <col min="5" max="5" width="21.875" style="0" customWidth="1"/>
    <col min="6" max="6" width="22.00390625" style="0" customWidth="1"/>
    <col min="7" max="7" width="17.125" style="0" customWidth="1"/>
    <col min="8" max="8" width="23.125" style="0" customWidth="1"/>
    <col min="9" max="9" width="11.125" style="0" customWidth="1"/>
  </cols>
  <sheetData>
    <row r="1" spans="1:7" ht="12.75">
      <c r="A1" s="7" t="s">
        <v>14</v>
      </c>
      <c r="B1" s="7"/>
      <c r="C1" s="7"/>
      <c r="D1" s="7"/>
      <c r="E1" s="7"/>
      <c r="F1" s="7"/>
      <c r="G1" s="7"/>
    </row>
    <row r="3" spans="1:6" ht="46.5" customHeight="1">
      <c r="A3" s="1" t="s">
        <v>0</v>
      </c>
      <c r="B3" s="2" t="s">
        <v>1</v>
      </c>
      <c r="C3" s="2" t="s">
        <v>2</v>
      </c>
      <c r="D3" s="6" t="s">
        <v>22</v>
      </c>
      <c r="E3" s="6" t="s">
        <v>15</v>
      </c>
      <c r="F3" s="1" t="s">
        <v>3</v>
      </c>
    </row>
    <row r="4" spans="1:6" ht="12.75">
      <c r="A4" s="3" t="s">
        <v>4</v>
      </c>
      <c r="B4" s="9"/>
      <c r="C4" s="9"/>
      <c r="D4" s="9"/>
      <c r="E4" s="9"/>
      <c r="F4" s="9">
        <f>SUM(B4:E4)</f>
        <v>0</v>
      </c>
    </row>
    <row r="5" spans="1:6" ht="12.75">
      <c r="A5" s="3" t="s">
        <v>5</v>
      </c>
      <c r="B5" s="9"/>
      <c r="C5" s="9">
        <f>414174.71+531829.83+1024680.22+631581.3</f>
        <v>2602266.06</v>
      </c>
      <c r="D5" s="9"/>
      <c r="E5" s="9">
        <v>3549839.68</v>
      </c>
      <c r="F5" s="9">
        <f>SUM(B5:E5)</f>
        <v>6152105.74</v>
      </c>
    </row>
    <row r="6" spans="1:6" ht="12.75">
      <c r="A6" s="3" t="s">
        <v>6</v>
      </c>
      <c r="B6" s="9">
        <v>3033915.14</v>
      </c>
      <c r="C6" s="9">
        <f>997837.73+237238.32</f>
        <v>1235076.05</v>
      </c>
      <c r="D6" s="9">
        <f>202875.91+176896.68+302602.45</f>
        <v>682375.04</v>
      </c>
      <c r="E6" s="9">
        <f>370664.48+130070.42</f>
        <v>500734.89999999997</v>
      </c>
      <c r="F6" s="9">
        <f>SUM(B6:E6)</f>
        <v>5452101.130000001</v>
      </c>
    </row>
    <row r="7" spans="1:6" ht="12.75">
      <c r="A7" s="3" t="s">
        <v>7</v>
      </c>
      <c r="B7" s="9">
        <f>289066.31+245932.19</f>
        <v>534998.5</v>
      </c>
      <c r="C7" s="9">
        <f>325430.86+93200.77</f>
        <v>418631.63</v>
      </c>
      <c r="D7" s="9">
        <f>532549.29*2+228279.31+428809.33*2+596484.37*2+259386.04*2+1405778.63</f>
        <v>5268516</v>
      </c>
      <c r="E7" s="9"/>
      <c r="F7" s="9">
        <f>SUM(B7:E7)</f>
        <v>6222146.13</v>
      </c>
    </row>
    <row r="8" spans="1:6" ht="12.75">
      <c r="A8" s="3" t="s">
        <v>8</v>
      </c>
      <c r="B8" s="9"/>
      <c r="C8" s="9">
        <f>6460165.29+211819.93</f>
        <v>6671985.22</v>
      </c>
      <c r="D8" s="9">
        <f>33502.9+25479.59+44020.69+130201.47+41434.9+50396.77+76357.32+134285.21+180686.75+121977.38+117556.15+67390.59+62440.86</f>
        <v>1085730.58</v>
      </c>
      <c r="E8" s="9">
        <f>278544.54+20782.96</f>
        <v>299327.5</v>
      </c>
      <c r="F8" s="9">
        <f>SUM(B8:E8)</f>
        <v>8057043.3</v>
      </c>
    </row>
    <row r="9" spans="1:6" ht="12.75">
      <c r="A9" s="3" t="s">
        <v>9</v>
      </c>
      <c r="B9" s="9"/>
      <c r="C9" s="9">
        <v>2389823.28</v>
      </c>
      <c r="D9" s="9"/>
      <c r="E9" s="9">
        <v>2318322.49</v>
      </c>
      <c r="F9" s="9">
        <f>SUM(B9:E9)</f>
        <v>4708145.77</v>
      </c>
    </row>
    <row r="10" spans="1:6" ht="12.75">
      <c r="A10" s="3" t="s">
        <v>10</v>
      </c>
      <c r="B10" s="9"/>
      <c r="C10" s="9">
        <v>16448203.38</v>
      </c>
      <c r="D10" s="9">
        <v>179586.94</v>
      </c>
      <c r="E10" s="9">
        <v>1649438.32</v>
      </c>
      <c r="F10" s="9">
        <f>SUM(B10:E10)</f>
        <v>18277228.64</v>
      </c>
    </row>
    <row r="11" spans="1:6" ht="12.75">
      <c r="A11" s="3" t="s">
        <v>11</v>
      </c>
      <c r="B11" s="9"/>
      <c r="C11" s="9"/>
      <c r="D11" s="9"/>
      <c r="E11" s="9">
        <v>886000</v>
      </c>
      <c r="F11" s="9">
        <f>SUM(B11:E11)</f>
        <v>886000</v>
      </c>
    </row>
    <row r="12" spans="1:6" ht="12.75">
      <c r="A12" s="3" t="s">
        <v>12</v>
      </c>
      <c r="B12" s="9">
        <v>214095.2</v>
      </c>
      <c r="C12" s="9"/>
      <c r="D12" s="9"/>
      <c r="E12" s="9"/>
      <c r="F12" s="9">
        <f>SUM(B12:E12)</f>
        <v>214095.2</v>
      </c>
    </row>
    <row r="13" spans="1:6" ht="12.75">
      <c r="A13" s="3" t="s">
        <v>13</v>
      </c>
      <c r="B13" s="9">
        <v>5624872.88</v>
      </c>
      <c r="C13" s="9"/>
      <c r="D13" s="9"/>
      <c r="E13" s="9"/>
      <c r="F13" s="9">
        <f>SUM(B13:E13)</f>
        <v>5624872.88</v>
      </c>
    </row>
    <row r="14" spans="1:6" ht="12.75">
      <c r="A14" s="3"/>
      <c r="B14" s="9"/>
      <c r="C14" s="9"/>
      <c r="D14" s="9"/>
      <c r="E14" s="9"/>
      <c r="F14" s="9"/>
    </row>
    <row r="15" spans="1:6" ht="12.75">
      <c r="A15" s="3" t="s">
        <v>3</v>
      </c>
      <c r="B15" s="9">
        <f>SUM(B4:B14)</f>
        <v>9407881.72</v>
      </c>
      <c r="C15" s="9">
        <f>SUM(C4:C14)</f>
        <v>29765985.62</v>
      </c>
      <c r="D15" s="9">
        <f>SUM(D4:D14)</f>
        <v>7216208.5600000005</v>
      </c>
      <c r="E15" s="9">
        <f>SUM(E4:E14)</f>
        <v>9203662.89</v>
      </c>
      <c r="F15" s="9">
        <f>SUM(F4:F14)</f>
        <v>55593738.79000001</v>
      </c>
    </row>
    <row r="20" spans="1:7" ht="12.75">
      <c r="A20" s="7" t="s">
        <v>16</v>
      </c>
      <c r="B20" s="7"/>
      <c r="C20" s="7"/>
      <c r="D20" s="7"/>
      <c r="E20" s="7"/>
      <c r="F20" s="8"/>
      <c r="G20" s="8"/>
    </row>
    <row r="22" spans="1:5" ht="25.5">
      <c r="A22" s="1" t="s">
        <v>0</v>
      </c>
      <c r="B22" s="2" t="s">
        <v>17</v>
      </c>
      <c r="C22" s="2" t="s">
        <v>18</v>
      </c>
      <c r="D22" s="2" t="s">
        <v>19</v>
      </c>
      <c r="E22" s="2" t="s">
        <v>20</v>
      </c>
    </row>
    <row r="23" spans="1:5" ht="12.75">
      <c r="A23" s="3" t="s">
        <v>4</v>
      </c>
      <c r="B23" s="9">
        <v>40007663.81</v>
      </c>
      <c r="C23" s="9">
        <v>0</v>
      </c>
      <c r="D23" s="9">
        <v>18142.99</v>
      </c>
      <c r="E23" s="9">
        <f>B23+C23-D23</f>
        <v>39989520.82</v>
      </c>
    </row>
    <row r="24" spans="1:5" ht="12.75">
      <c r="A24" s="3" t="s">
        <v>5</v>
      </c>
      <c r="B24" s="9">
        <f>34459747.21+1200000</f>
        <v>35659747.21</v>
      </c>
      <c r="C24" s="9">
        <v>6152105.74</v>
      </c>
      <c r="D24" s="9"/>
      <c r="E24" s="9">
        <f aca="true" t="shared" si="0" ref="E24:E33">B24+C24-D24</f>
        <v>41811852.95</v>
      </c>
    </row>
    <row r="25" spans="1:5" ht="12.75">
      <c r="A25" s="3" t="s">
        <v>6</v>
      </c>
      <c r="B25" s="9">
        <v>35102190.59</v>
      </c>
      <c r="C25" s="9">
        <v>5452101.130000001</v>
      </c>
      <c r="D25" s="9"/>
      <c r="E25" s="9">
        <f t="shared" si="0"/>
        <v>40554291.720000006</v>
      </c>
    </row>
    <row r="26" spans="1:5" ht="12.75">
      <c r="A26" s="3" t="s">
        <v>7</v>
      </c>
      <c r="B26" s="9">
        <v>104773813.43</v>
      </c>
      <c r="C26" s="9">
        <v>6222146.13</v>
      </c>
      <c r="D26" s="9">
        <v>1192961.28</v>
      </c>
      <c r="E26" s="9">
        <f t="shared" si="0"/>
        <v>109802998.28</v>
      </c>
    </row>
    <row r="27" spans="1:5" ht="12.75">
      <c r="A27" s="3" t="s">
        <v>8</v>
      </c>
      <c r="B27" s="9">
        <v>20409942.01</v>
      </c>
      <c r="C27" s="9">
        <v>8057043.3</v>
      </c>
      <c r="D27" s="9"/>
      <c r="E27" s="9">
        <f t="shared" si="0"/>
        <v>28466985.310000002</v>
      </c>
    </row>
    <row r="28" spans="1:5" ht="12.75">
      <c r="A28" s="3" t="s">
        <v>9</v>
      </c>
      <c r="B28" s="9">
        <v>5531278.66</v>
      </c>
      <c r="C28" s="9">
        <v>4708145.77</v>
      </c>
      <c r="D28" s="9"/>
      <c r="E28" s="9">
        <f t="shared" si="0"/>
        <v>10239424.43</v>
      </c>
    </row>
    <row r="29" spans="1:5" ht="12.75">
      <c r="A29" s="3" t="s">
        <v>10</v>
      </c>
      <c r="B29" s="9">
        <v>26391432.270000003</v>
      </c>
      <c r="C29" s="9">
        <v>18277228.64</v>
      </c>
      <c r="D29" s="9"/>
      <c r="E29" s="9">
        <f t="shared" si="0"/>
        <v>44668660.910000004</v>
      </c>
    </row>
    <row r="30" spans="1:5" ht="12.75">
      <c r="A30" s="3" t="s">
        <v>11</v>
      </c>
      <c r="B30" s="9">
        <v>66866547.41</v>
      </c>
      <c r="C30" s="9">
        <v>886000</v>
      </c>
      <c r="D30" s="9"/>
      <c r="E30" s="9">
        <f t="shared" si="0"/>
        <v>67752547.41</v>
      </c>
    </row>
    <row r="31" spans="1:5" ht="12.75">
      <c r="A31" s="3" t="s">
        <v>12</v>
      </c>
      <c r="B31" s="9">
        <v>16333459.64</v>
      </c>
      <c r="C31" s="9">
        <v>214095.2</v>
      </c>
      <c r="D31" s="9">
        <v>537114.17</v>
      </c>
      <c r="E31" s="9">
        <f t="shared" si="0"/>
        <v>16010440.67</v>
      </c>
    </row>
    <row r="32" spans="1:5" ht="12.75">
      <c r="A32" s="3" t="s">
        <v>13</v>
      </c>
      <c r="B32" s="9">
        <v>34273464.82</v>
      </c>
      <c r="C32" s="9">
        <v>5624872.88</v>
      </c>
      <c r="D32" s="9">
        <v>461981.16</v>
      </c>
      <c r="E32" s="9">
        <f t="shared" si="0"/>
        <v>39436356.54000001</v>
      </c>
    </row>
    <row r="33" spans="1:5" ht="12.75">
      <c r="A33" s="3" t="s">
        <v>21</v>
      </c>
      <c r="B33" s="9">
        <v>43093956.18</v>
      </c>
      <c r="C33" s="4"/>
      <c r="D33" s="4"/>
      <c r="E33" s="9">
        <f t="shared" si="0"/>
        <v>43093956.18</v>
      </c>
    </row>
    <row r="34" spans="1:5" ht="12.75">
      <c r="A34" s="3"/>
      <c r="B34" s="4"/>
      <c r="C34" s="4"/>
      <c r="D34" s="4"/>
      <c r="E34" s="4"/>
    </row>
    <row r="35" spans="1:5" ht="12.75">
      <c r="A35" s="3" t="s">
        <v>3</v>
      </c>
      <c r="B35" s="4">
        <f>SUM(B23:B34)</f>
        <v>428443496.03</v>
      </c>
      <c r="C35" s="4">
        <f>SUM(C23:C34)</f>
        <v>55593738.79000001</v>
      </c>
      <c r="D35" s="4">
        <f>SUM(D23:D34)</f>
        <v>2210199.6</v>
      </c>
      <c r="E35" s="4">
        <f>SUM(E23:E34)</f>
        <v>481827035.2200001</v>
      </c>
    </row>
    <row r="36" ht="12.75">
      <c r="E36" s="5"/>
    </row>
    <row r="38" ht="12.75">
      <c r="E38" s="5"/>
    </row>
  </sheetData>
  <mergeCells count="2">
    <mergeCell ref="A1:G1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2012-07-20T04:44:40Z</dcterms:created>
  <dcterms:modified xsi:type="dcterms:W3CDTF">2012-07-20T05:14:52Z</dcterms:modified>
  <cp:category/>
  <cp:version/>
  <cp:contentType/>
  <cp:contentStatus/>
</cp:coreProperties>
</file>