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9425" windowHeight="11025" activeTab="7"/>
  </bookViews>
  <sheets>
    <sheet name="Прил 2" sheetId="5" r:id="rId1"/>
    <sheet name="Прил 3" sheetId="8" r:id="rId2"/>
    <sheet name="Прил 4" sheetId="7" r:id="rId3"/>
    <sheet name="Прил 5" sheetId="6" r:id="rId4"/>
    <sheet name="Прил 6" sheetId="1" r:id="rId5"/>
    <sheet name="Прил 7" sheetId="2" r:id="rId6"/>
    <sheet name="Прил 8" sheetId="3" r:id="rId7"/>
    <sheet name="Прил 9" sheetId="4" r:id="rId8"/>
  </sheets>
  <externalReferences>
    <externalReference r:id="rId9"/>
  </externalReferences>
  <calcPr calcId="145621" refMode="R1C1" fullPrecision="0"/>
</workbook>
</file>

<file path=xl/calcChain.xml><?xml version="1.0" encoding="utf-8"?>
<calcChain xmlns="http://schemas.openxmlformats.org/spreadsheetml/2006/main">
  <c r="D23" i="6" l="1"/>
  <c r="D20" i="6" s="1"/>
  <c r="D15" i="6" s="1"/>
  <c r="D36" i="6" s="1"/>
  <c r="BQ57" i="7" l="1"/>
  <c r="BQ55" i="7"/>
  <c r="BQ49" i="7"/>
  <c r="BQ37" i="7"/>
  <c r="G291" i="8"/>
  <c r="D291" i="8"/>
  <c r="G290" i="8"/>
  <c r="D290" i="8"/>
  <c r="G289" i="8"/>
  <c r="D289" i="8"/>
  <c r="H287" i="8"/>
  <c r="D287" i="8"/>
  <c r="G287" i="8" s="1"/>
  <c r="H286" i="8"/>
  <c r="D286" i="8"/>
  <c r="G286" i="8" s="1"/>
  <c r="H285" i="8"/>
  <c r="D285" i="8"/>
  <c r="G285" i="8" s="1"/>
  <c r="E284" i="8"/>
  <c r="H283" i="8"/>
  <c r="D283" i="8"/>
  <c r="G283" i="8" s="1"/>
  <c r="H282" i="8"/>
  <c r="D282" i="8"/>
  <c r="G282" i="8" s="1"/>
  <c r="H281" i="8"/>
  <c r="D281" i="8"/>
  <c r="E280" i="8"/>
  <c r="H279" i="8"/>
  <c r="D279" i="8"/>
  <c r="G279" i="8" s="1"/>
  <c r="H278" i="8"/>
  <c r="D278" i="8"/>
  <c r="G278" i="8" s="1"/>
  <c r="H277" i="8"/>
  <c r="D277" i="8"/>
  <c r="G277" i="8" s="1"/>
  <c r="E276" i="8"/>
  <c r="H275" i="8"/>
  <c r="D275" i="8"/>
  <c r="G275" i="8" s="1"/>
  <c r="H274" i="8"/>
  <c r="D274" i="8"/>
  <c r="H273" i="8"/>
  <c r="D273" i="8"/>
  <c r="G273" i="8" s="1"/>
  <c r="E272" i="8"/>
  <c r="H271" i="8"/>
  <c r="D271" i="8"/>
  <c r="G271" i="8" s="1"/>
  <c r="H270" i="8"/>
  <c r="D270" i="8"/>
  <c r="G270" i="8" s="1"/>
  <c r="H269" i="8"/>
  <c r="D269" i="8"/>
  <c r="G269" i="8" s="1"/>
  <c r="E268" i="8"/>
  <c r="B268" i="8"/>
  <c r="H267" i="8"/>
  <c r="D267" i="8"/>
  <c r="G267" i="8" s="1"/>
  <c r="H266" i="8"/>
  <c r="D266" i="8"/>
  <c r="G266" i="8" s="1"/>
  <c r="H265" i="8"/>
  <c r="D265" i="8"/>
  <c r="G265" i="8" s="1"/>
  <c r="E264" i="8"/>
  <c r="H263" i="8"/>
  <c r="D263" i="8"/>
  <c r="G263" i="8" s="1"/>
  <c r="H262" i="8"/>
  <c r="D262" i="8"/>
  <c r="H261" i="8"/>
  <c r="D261" i="8"/>
  <c r="G261" i="8" s="1"/>
  <c r="E260" i="8"/>
  <c r="H259" i="8"/>
  <c r="D259" i="8"/>
  <c r="G259" i="8" s="1"/>
  <c r="H258" i="8"/>
  <c r="D258" i="8"/>
  <c r="G258" i="8" s="1"/>
  <c r="H257" i="8"/>
  <c r="D257" i="8"/>
  <c r="E256" i="8"/>
  <c r="H255" i="8"/>
  <c r="D255" i="8"/>
  <c r="G255" i="8" s="1"/>
  <c r="H254" i="8"/>
  <c r="D254" i="8"/>
  <c r="G254" i="8" s="1"/>
  <c r="H253" i="8"/>
  <c r="D253" i="8"/>
  <c r="E252" i="8"/>
  <c r="H251" i="8"/>
  <c r="D251" i="8"/>
  <c r="G251" i="8" s="1"/>
  <c r="H250" i="8"/>
  <c r="D250" i="8"/>
  <c r="G250" i="8" s="1"/>
  <c r="H249" i="8"/>
  <c r="D249" i="8"/>
  <c r="G249" i="8" s="1"/>
  <c r="E248" i="8"/>
  <c r="H247" i="8"/>
  <c r="D247" i="8"/>
  <c r="G247" i="8" s="1"/>
  <c r="H246" i="8"/>
  <c r="D246" i="8"/>
  <c r="H245" i="8"/>
  <c r="D245" i="8"/>
  <c r="G245" i="8" s="1"/>
  <c r="E244" i="8"/>
  <c r="H243" i="8"/>
  <c r="D243" i="8"/>
  <c r="G243" i="8" s="1"/>
  <c r="H242" i="8"/>
  <c r="D242" i="8"/>
  <c r="G242" i="8" s="1"/>
  <c r="H241" i="8"/>
  <c r="D241" i="8"/>
  <c r="E240" i="8"/>
  <c r="H239" i="8"/>
  <c r="D239" i="8"/>
  <c r="G239" i="8" s="1"/>
  <c r="H238" i="8"/>
  <c r="D238" i="8"/>
  <c r="G238" i="8" s="1"/>
  <c r="H237" i="8"/>
  <c r="D237" i="8"/>
  <c r="E236" i="8"/>
  <c r="H235" i="8"/>
  <c r="D235" i="8"/>
  <c r="G235" i="8" s="1"/>
  <c r="H234" i="8"/>
  <c r="D234" i="8"/>
  <c r="G234" i="8" s="1"/>
  <c r="H233" i="8"/>
  <c r="D233" i="8"/>
  <c r="G233" i="8" s="1"/>
  <c r="E232" i="8"/>
  <c r="H231" i="8"/>
  <c r="D231" i="8"/>
  <c r="G231" i="8" s="1"/>
  <c r="H230" i="8"/>
  <c r="D230" i="8"/>
  <c r="H229" i="8"/>
  <c r="D229" i="8"/>
  <c r="G229" i="8" s="1"/>
  <c r="E228" i="8"/>
  <c r="H227" i="8"/>
  <c r="D227" i="8"/>
  <c r="G227" i="8" s="1"/>
  <c r="H226" i="8"/>
  <c r="D226" i="8"/>
  <c r="G226" i="8" s="1"/>
  <c r="H225" i="8"/>
  <c r="D225" i="8"/>
  <c r="E224" i="8"/>
  <c r="H223" i="8"/>
  <c r="D223" i="8"/>
  <c r="G223" i="8" s="1"/>
  <c r="H222" i="8"/>
  <c r="D222" i="8"/>
  <c r="G222" i="8" s="1"/>
  <c r="H221" i="8"/>
  <c r="D221" i="8"/>
  <c r="E220" i="8"/>
  <c r="H219" i="8"/>
  <c r="D219" i="8"/>
  <c r="G219" i="8" s="1"/>
  <c r="H218" i="8"/>
  <c r="D218" i="8"/>
  <c r="G218" i="8" s="1"/>
  <c r="H217" i="8"/>
  <c r="D217" i="8"/>
  <c r="G217" i="8" s="1"/>
  <c r="E216" i="8"/>
  <c r="H215" i="8"/>
  <c r="D215" i="8"/>
  <c r="G215" i="8" s="1"/>
  <c r="H214" i="8"/>
  <c r="D214" i="8"/>
  <c r="H213" i="8"/>
  <c r="D213" i="8"/>
  <c r="G213" i="8" s="1"/>
  <c r="E212" i="8"/>
  <c r="H211" i="8"/>
  <c r="D211" i="8"/>
  <c r="G211" i="8" s="1"/>
  <c r="H210" i="8"/>
  <c r="D210" i="8"/>
  <c r="G210" i="8" s="1"/>
  <c r="H209" i="8"/>
  <c r="D209" i="8"/>
  <c r="E208" i="8"/>
  <c r="H207" i="8"/>
  <c r="D207" i="8"/>
  <c r="G207" i="8" s="1"/>
  <c r="H206" i="8"/>
  <c r="D206" i="8"/>
  <c r="G206" i="8" s="1"/>
  <c r="H205" i="8"/>
  <c r="D205" i="8"/>
  <c r="E204" i="8"/>
  <c r="H203" i="8"/>
  <c r="D203" i="8"/>
  <c r="G203" i="8" s="1"/>
  <c r="H202" i="8"/>
  <c r="D202" i="8"/>
  <c r="G202" i="8" s="1"/>
  <c r="H201" i="8"/>
  <c r="D201" i="8"/>
  <c r="G201" i="8" s="1"/>
  <c r="E200" i="8"/>
  <c r="B200" i="8"/>
  <c r="H199" i="8"/>
  <c r="D199" i="8"/>
  <c r="G199" i="8" s="1"/>
  <c r="H198" i="8"/>
  <c r="D198" i="8"/>
  <c r="G198" i="8" s="1"/>
  <c r="H197" i="8"/>
  <c r="D197" i="8"/>
  <c r="G197" i="8" s="1"/>
  <c r="E196" i="8"/>
  <c r="B196" i="8"/>
  <c r="H195" i="8"/>
  <c r="D195" i="8"/>
  <c r="G195" i="8" s="1"/>
  <c r="H194" i="8"/>
  <c r="D194" i="8"/>
  <c r="G194" i="8" s="1"/>
  <c r="H193" i="8"/>
  <c r="D193" i="8"/>
  <c r="G193" i="8" s="1"/>
  <c r="E192" i="8"/>
  <c r="H191" i="8"/>
  <c r="D191" i="8"/>
  <c r="G191" i="8" s="1"/>
  <c r="H190" i="8"/>
  <c r="D190" i="8"/>
  <c r="H189" i="8"/>
  <c r="D189" i="8"/>
  <c r="G189" i="8" s="1"/>
  <c r="E188" i="8"/>
  <c r="G186" i="8"/>
  <c r="G184" i="8"/>
  <c r="H183" i="8"/>
  <c r="G182" i="8"/>
  <c r="G180" i="8"/>
  <c r="H179" i="8"/>
  <c r="G178" i="8"/>
  <c r="G176" i="8"/>
  <c r="H175" i="8"/>
  <c r="G174" i="8"/>
  <c r="G172" i="8"/>
  <c r="H171" i="8"/>
  <c r="G170" i="8"/>
  <c r="G168" i="8"/>
  <c r="H167" i="8"/>
  <c r="G166" i="8"/>
  <c r="G164" i="8"/>
  <c r="H163" i="8"/>
  <c r="D162" i="8"/>
  <c r="D160" i="8"/>
  <c r="E159" i="8"/>
  <c r="D158" i="8"/>
  <c r="D156" i="8"/>
  <c r="E155" i="8"/>
  <c r="D154" i="8"/>
  <c r="D152" i="8"/>
  <c r="E151" i="8"/>
  <c r="D150" i="8"/>
  <c r="D148" i="8"/>
  <c r="E147" i="8"/>
  <c r="D146" i="8"/>
  <c r="D144" i="8"/>
  <c r="E143" i="8"/>
  <c r="D142" i="8"/>
  <c r="D140" i="8"/>
  <c r="E139" i="8"/>
  <c r="D138" i="8"/>
  <c r="D136" i="8"/>
  <c r="E135" i="8"/>
  <c r="G134" i="8"/>
  <c r="G132" i="8"/>
  <c r="H131" i="8"/>
  <c r="G130" i="8"/>
  <c r="G128" i="8"/>
  <c r="H127" i="8"/>
  <c r="G126" i="8"/>
  <c r="G124" i="8"/>
  <c r="H123" i="8"/>
  <c r="G122" i="8"/>
  <c r="G120" i="8"/>
  <c r="H119" i="8"/>
  <c r="G118" i="8"/>
  <c r="G116" i="8"/>
  <c r="H115" i="8"/>
  <c r="G114" i="8"/>
  <c r="G112" i="8"/>
  <c r="H111" i="8"/>
  <c r="D110" i="8"/>
  <c r="D108" i="8"/>
  <c r="E107" i="8"/>
  <c r="D106" i="8"/>
  <c r="D104" i="8"/>
  <c r="E103" i="8"/>
  <c r="D102" i="8"/>
  <c r="D100" i="8"/>
  <c r="E99" i="8"/>
  <c r="D98" i="8"/>
  <c r="D96" i="8"/>
  <c r="E95" i="8"/>
  <c r="D94" i="8"/>
  <c r="D92" i="8"/>
  <c r="E91" i="8"/>
  <c r="D90" i="8"/>
  <c r="D88" i="8"/>
  <c r="E87" i="8"/>
  <c r="D86" i="8"/>
  <c r="D84" i="8"/>
  <c r="E83" i="8"/>
  <c r="G81" i="8"/>
  <c r="G79" i="8"/>
  <c r="H78" i="8"/>
  <c r="G77" i="8"/>
  <c r="G75" i="8"/>
  <c r="H74" i="8"/>
  <c r="G73" i="8"/>
  <c r="G71" i="8"/>
  <c r="H70" i="8"/>
  <c r="G69" i="8"/>
  <c r="G67" i="8"/>
  <c r="H66" i="8"/>
  <c r="G65" i="8"/>
  <c r="G63" i="8"/>
  <c r="H62" i="8"/>
  <c r="D61" i="8"/>
  <c r="D59" i="8"/>
  <c r="E58" i="8"/>
  <c r="D57" i="8"/>
  <c r="D55" i="8"/>
  <c r="E54" i="8"/>
  <c r="D53" i="8"/>
  <c r="D51" i="8"/>
  <c r="E50" i="8"/>
  <c r="D49" i="8"/>
  <c r="D47" i="8"/>
  <c r="E46" i="8"/>
  <c r="D45" i="8"/>
  <c r="D43" i="8"/>
  <c r="E42" i="8"/>
  <c r="D41" i="8"/>
  <c r="D39" i="8"/>
  <c r="E38" i="8"/>
  <c r="D37" i="8"/>
  <c r="D35" i="8"/>
  <c r="E34" i="8"/>
  <c r="I32" i="8"/>
  <c r="H32" i="8"/>
  <c r="G32" i="8"/>
  <c r="F32" i="8"/>
  <c r="E32" i="8"/>
  <c r="D32" i="8"/>
  <c r="BQ46" i="7" l="1"/>
  <c r="BQ13" i="7"/>
  <c r="BQ45" i="7"/>
  <c r="BQ53" i="7"/>
  <c r="BQ14" i="7"/>
  <c r="BQ17" i="7"/>
  <c r="BQ48" i="7"/>
  <c r="BQ58" i="7"/>
  <c r="BQ54" i="7"/>
  <c r="BQ32" i="7"/>
  <c r="BQ12" i="7"/>
  <c r="BQ16" i="7"/>
  <c r="BQ33" i="7"/>
  <c r="BQ30" i="7"/>
  <c r="BQ36" i="7"/>
  <c r="BQ44" i="7"/>
  <c r="D159" i="8"/>
  <c r="G175" i="8"/>
  <c r="G192" i="8"/>
  <c r="G200" i="8"/>
  <c r="G216" i="8"/>
  <c r="H196" i="8"/>
  <c r="G264" i="8"/>
  <c r="D34" i="8"/>
  <c r="D50" i="8"/>
  <c r="G66" i="8"/>
  <c r="D83" i="8"/>
  <c r="D99" i="8"/>
  <c r="G115" i="8"/>
  <c r="G131" i="8"/>
  <c r="D147" i="8"/>
  <c r="G163" i="8"/>
  <c r="G179" i="8"/>
  <c r="H208" i="8"/>
  <c r="D220" i="8"/>
  <c r="H224" i="8"/>
  <c r="D236" i="8"/>
  <c r="H268" i="8"/>
  <c r="H284" i="8"/>
  <c r="D42" i="8"/>
  <c r="D58" i="8"/>
  <c r="G74" i="8"/>
  <c r="D91" i="8"/>
  <c r="D107" i="8"/>
  <c r="G123" i="8"/>
  <c r="D139" i="8"/>
  <c r="G232" i="8"/>
  <c r="H240" i="8"/>
  <c r="H256" i="8"/>
  <c r="H260" i="8"/>
  <c r="H188" i="8"/>
  <c r="H192" i="8"/>
  <c r="H212" i="8"/>
  <c r="G248" i="8"/>
  <c r="H272" i="8"/>
  <c r="H276" i="8"/>
  <c r="G288" i="8"/>
  <c r="D284" i="8"/>
  <c r="H228" i="8"/>
  <c r="D252" i="8"/>
  <c r="D38" i="8"/>
  <c r="D54" i="8"/>
  <c r="G70" i="8"/>
  <c r="D87" i="8"/>
  <c r="D103" i="8"/>
  <c r="G119" i="8"/>
  <c r="D135" i="8"/>
  <c r="D151" i="8"/>
  <c r="G167" i="8"/>
  <c r="G183" i="8"/>
  <c r="D204" i="8"/>
  <c r="H244" i="8"/>
  <c r="D268" i="8"/>
  <c r="G276" i="8"/>
  <c r="D288" i="8"/>
  <c r="D280" i="8"/>
  <c r="G281" i="8"/>
  <c r="G280" i="8" s="1"/>
  <c r="G209" i="8"/>
  <c r="G208" i="8" s="1"/>
  <c r="D208" i="8"/>
  <c r="G241" i="8"/>
  <c r="G240" i="8" s="1"/>
  <c r="D240" i="8"/>
  <c r="G274" i="8"/>
  <c r="G272" i="8" s="1"/>
  <c r="D272" i="8"/>
  <c r="G257" i="8"/>
  <c r="G256" i="8" s="1"/>
  <c r="D256" i="8"/>
  <c r="D46" i="8"/>
  <c r="G62" i="8"/>
  <c r="G78" i="8"/>
  <c r="D95" i="8"/>
  <c r="G111" i="8"/>
  <c r="G127" i="8"/>
  <c r="D143" i="8"/>
  <c r="G225" i="8"/>
  <c r="G224" i="8" s="1"/>
  <c r="D224" i="8"/>
  <c r="G196" i="8"/>
  <c r="G214" i="8"/>
  <c r="G212" i="8" s="1"/>
  <c r="D212" i="8"/>
  <c r="G230" i="8"/>
  <c r="G228" i="8" s="1"/>
  <c r="D228" i="8"/>
  <c r="G246" i="8"/>
  <c r="G244" i="8" s="1"/>
  <c r="D244" i="8"/>
  <c r="G262" i="8"/>
  <c r="G260" i="8" s="1"/>
  <c r="D260" i="8"/>
  <c r="D196" i="8"/>
  <c r="H200" i="8"/>
  <c r="G205" i="8"/>
  <c r="G204" i="8" s="1"/>
  <c r="H216" i="8"/>
  <c r="G221" i="8"/>
  <c r="G220" i="8" s="1"/>
  <c r="H232" i="8"/>
  <c r="G237" i="8"/>
  <c r="G236" i="8" s="1"/>
  <c r="H248" i="8"/>
  <c r="G253" i="8"/>
  <c r="G252" i="8" s="1"/>
  <c r="H264" i="8"/>
  <c r="H280" i="8"/>
  <c r="D155" i="8"/>
  <c r="G171" i="8"/>
  <c r="G190" i="8"/>
  <c r="G188" i="8" s="1"/>
  <c r="D188" i="8"/>
  <c r="H204" i="8"/>
  <c r="H220" i="8"/>
  <c r="H236" i="8"/>
  <c r="H252" i="8"/>
  <c r="G268" i="8"/>
  <c r="G284" i="8"/>
  <c r="D192" i="8"/>
  <c r="D200" i="8"/>
  <c r="D216" i="8"/>
  <c r="D232" i="8"/>
  <c r="D248" i="8"/>
  <c r="D264" i="8"/>
  <c r="D276" i="8"/>
  <c r="BQ39" i="7" l="1"/>
  <c r="BQ35" i="7"/>
  <c r="BQ29" i="7"/>
</calcChain>
</file>

<file path=xl/sharedStrings.xml><?xml version="1.0" encoding="utf-8"?>
<sst xmlns="http://schemas.openxmlformats.org/spreadsheetml/2006/main" count="931" uniqueCount="331">
  <si>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</si>
  <si>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</si>
  <si>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</si>
  <si>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</si>
  <si>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 xml:space="preserve">   о присоединенных объемах максимальной мощности</t>
  </si>
  <si>
    <t xml:space="preserve">     за три предыдущих года по каждому мероприятию</t>
  </si>
  <si>
    <t>-</t>
  </si>
  <si>
    <t xml:space="preserve">                           к стандартам раскрытия информации</t>
  </si>
  <si>
    <t xml:space="preserve">                           Приложение №6</t>
  </si>
  <si>
    <t xml:space="preserve">                           субьектами оптового и розничных</t>
  </si>
  <si>
    <t xml:space="preserve">                           рынков электрической энергии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</si>
  <si>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</si>
  <si>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</si>
  <si>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</si>
  <si>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</si>
  <si>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</si>
  <si>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2 года (кВт)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</si>
  <si>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</si>
  <si>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</si>
  <si>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</si>
  <si>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</si>
  <si>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</si>
  <si>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</si>
  <si>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</si>
  <si>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 xml:space="preserve">           ПРИЛОЖЕНИЕ №7</t>
  </si>
  <si>
    <t xml:space="preserve">           к стандартам раскрытия информации</t>
  </si>
  <si>
    <t xml:space="preserve">           субъектами оптового и розничных</t>
  </si>
  <si>
    <t xml:space="preserve">           рынков электрической энергии</t>
  </si>
  <si>
    <t>35кВ и выше</t>
  </si>
  <si>
    <t>1. До 15 кВт всего в т.ч.</t>
  </si>
  <si>
    <t>льготная категория</t>
  </si>
  <si>
    <t>3. От 150 до 670 кВт всего в т.ч.</t>
  </si>
  <si>
    <t>по индивидуальному проекту</t>
  </si>
  <si>
    <t>2. От 15 кВт до 150 кВт всего в т.ч.</t>
  </si>
  <si>
    <t>4. От 670 кВт до 8900 кВт всего в т.ч.</t>
  </si>
  <si>
    <t>5. От 8900 кВт всего в т.ч.</t>
  </si>
  <si>
    <t>6. Объекты генерации</t>
  </si>
  <si>
    <t>ПРИЛОЖЕНИЕ №8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</si>
  <si>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</si>
  <si>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</si>
  <si>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</si>
  <si>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</si>
  <si>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</si>
  <si>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ПРИЛОЖЕНИЕ №9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</si>
  <si>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</si>
  <si>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</si>
  <si>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</si>
  <si>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       ИНФОРМАЦИЯ</t>
  </si>
  <si>
    <t xml:space="preserve">                                о поданных заявках на технологическое присоединение за текущий год</t>
  </si>
  <si>
    <t xml:space="preserve">          Количество заявок (штук)</t>
  </si>
  <si>
    <t>ПРОГНОЗНЫЕ СВЕДЕНИЯ</t>
  </si>
  <si>
    <t>о расходах за технологическое присоединение</t>
  </si>
  <si>
    <t>МУП "Тверьгорэлектро" на 2016 год</t>
  </si>
  <si>
    <t xml:space="preserve">    ПРИЛОЖЕНИЕ № 2</t>
  </si>
  <si>
    <t>Наименование ставки</t>
  </si>
  <si>
    <t>Ставка по каждому мероприятию, осуществляемому при технологическом присоединении</t>
  </si>
  <si>
    <t>Уровень напряжения 0,4 кВ</t>
  </si>
  <si>
    <t>Уровень напряжения 6 (10) кВ</t>
  </si>
  <si>
    <t>до 150 кВт</t>
  </si>
  <si>
    <t>от 150 до 670 кВт</t>
  </si>
  <si>
    <t>Свыше 670 кВт</t>
  </si>
  <si>
    <t>С1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</si>
  <si>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мероприятий,  связанных со строительством «последней мили» (руб./кВт), в т.ч.:</t>
  </si>
  <si>
    <t>С1.1</t>
  </si>
  <si>
    <t>Подготовка и выдача сетевой организацией технических условий Заявителю (ТУ)</t>
  </si>
  <si>
    <t>С1.2</t>
  </si>
  <si>
    <t>Проверка сетевой организацией выполнения Заявителем ТУ</t>
  </si>
  <si>
    <t>С1.3</t>
  </si>
  <si>
    <t>Участие в осмотре должностным лицом Ростехнадзора в осмотре энергопринимающих устройств Заявителя</t>
  </si>
  <si>
    <t>С1.4</t>
  </si>
  <si>
    <t>Фактические действия по присоединению и обеспечению работы Устройств в электрической сети</t>
  </si>
  <si>
    <t>Итого:</t>
  </si>
  <si>
    <t>С2</t>
  </si>
  <si>
    <t>Стандартизированная тарифная ставка на покрытие расходов сетевой организации на строительство воздушных линий в расчете на 1 км линий  (руб./км)</t>
  </si>
  <si>
    <t>С2.1</t>
  </si>
  <si>
    <t>СИП 2 3х16мм2+1х25мм2</t>
  </si>
  <si>
    <t>Итого, в т.ч.:</t>
  </si>
  <si>
    <t>СМР</t>
  </si>
  <si>
    <t>Оборудование</t>
  </si>
  <si>
    <t>Прочие</t>
  </si>
  <si>
    <t>С2.2</t>
  </si>
  <si>
    <t>СИП 2 3x25мм2+1x35мм2</t>
  </si>
  <si>
    <t>С2.3</t>
  </si>
  <si>
    <t>СИП 2 3x35мм2+1x50мм2</t>
  </si>
  <si>
    <t>С2.4</t>
  </si>
  <si>
    <t>СИП 2 3x50мм2+1x70мм2</t>
  </si>
  <si>
    <t>С2.5</t>
  </si>
  <si>
    <t>СИП 2 3x70мм2+1x95мм2</t>
  </si>
  <si>
    <t>С2.6</t>
  </si>
  <si>
    <t>СИП 2 3x95мм2+1x120мм2</t>
  </si>
  <si>
    <t>С2.7</t>
  </si>
  <si>
    <t>СИП 2 4х95мм2</t>
  </si>
  <si>
    <t>С2.8</t>
  </si>
  <si>
    <t>СИП 3 1х35мм2</t>
  </si>
  <si>
    <t>С2.9</t>
  </si>
  <si>
    <t>СИП 3 1х50мм2</t>
  </si>
  <si>
    <t>С2.10</t>
  </si>
  <si>
    <t>СИП 3 1х70мм2</t>
  </si>
  <si>
    <t>С2.11</t>
  </si>
  <si>
    <t>СИП 3 1х95мм2</t>
  </si>
  <si>
    <t>С2.12</t>
  </si>
  <si>
    <t>СИП 3 1х120мм2</t>
  </si>
  <si>
    <t>С3</t>
  </si>
  <si>
    <t>Стандартизированная тарифная ставка на покрытие расходов сетевой организации на строительство кабельных линий электропередачи в расчете на 1 км линий(руб/км)</t>
  </si>
  <si>
    <t>С3.1</t>
  </si>
  <si>
    <t xml:space="preserve">Прокладка кабеля в траншее  4х50мм2 </t>
  </si>
  <si>
    <t>С3.2</t>
  </si>
  <si>
    <t>Прокладка кабеля в траншее 4х70мм2 </t>
  </si>
  <si>
    <t>С3.3</t>
  </si>
  <si>
    <t>Прокладка кабеля в траншее 4х95мм2  </t>
  </si>
  <si>
    <t>С3.4</t>
  </si>
  <si>
    <t>Прокладка кабеля в траншее 4х120мм2 </t>
  </si>
  <si>
    <t>С3.5</t>
  </si>
  <si>
    <t>Прокладка кабеля в траншее 4х150мм2 </t>
  </si>
  <si>
    <t>С3.6</t>
  </si>
  <si>
    <t>Прокладка кабеля в траншее 4х185мм2</t>
  </si>
  <si>
    <t>С3.7</t>
  </si>
  <si>
    <t>Прокладка кабеля в траншее 4х240мм2 </t>
  </si>
  <si>
    <t>С3.8</t>
  </si>
  <si>
    <t>Прокладка кабеля в траншее 3х70мм2 </t>
  </si>
  <si>
    <t>С3.9</t>
  </si>
  <si>
    <t>Прокладка кабеля в траншее 3х95мм2 </t>
  </si>
  <si>
    <t>С3.10</t>
  </si>
  <si>
    <t>Прокладка кабеля в траншее 3х120мм2 </t>
  </si>
  <si>
    <t>С3.11</t>
  </si>
  <si>
    <t>Прокладка кабеля в траншее 3х150мм2</t>
  </si>
  <si>
    <t>С3.12</t>
  </si>
  <si>
    <t>Прокладка кабеля в траншее 3х185мм2</t>
  </si>
  <si>
    <t>С3.13</t>
  </si>
  <si>
    <t>Прокладка кабеля в траншее 3х240мм3</t>
  </si>
  <si>
    <t>С3.14</t>
  </si>
  <si>
    <t xml:space="preserve">Прокладка кабеля методом горизонтально-направленного бурения 4х50мм2 </t>
  </si>
  <si>
    <t>С3.15</t>
  </si>
  <si>
    <t>Прокладка кабеля методом горизонтально-направленного бурения 4х70мм2 </t>
  </si>
  <si>
    <t>С3.16</t>
  </si>
  <si>
    <t>Прокладка кабеля методом горизонтально-направленного бурения 4х95мм2</t>
  </si>
  <si>
    <t>С3.17</t>
  </si>
  <si>
    <t>Прокладка кабеля методом горизонтально-направленного бурения 4х120мм2 </t>
  </si>
  <si>
    <t>С3.18</t>
  </si>
  <si>
    <t>Прокладка кабеля методом горизонтально-направленного бурения 4х150мм2 </t>
  </si>
  <si>
    <t>С3.19</t>
  </si>
  <si>
    <t>Прокладка кабеля методом горизонтально-направленного бурения 4х185мм2 </t>
  </si>
  <si>
    <t>С3.20</t>
  </si>
  <si>
    <t>Прокладка кабеля методом горизонтально-направленного бурения 4х240мм2 </t>
  </si>
  <si>
    <t>С3.21</t>
  </si>
  <si>
    <t>Прокладка кабеля методом горизонтально-направленного бурения 3х70мм2 </t>
  </si>
  <si>
    <t>С3.22</t>
  </si>
  <si>
    <t>Прокладка кабеля методом горизонтально-направленного бурения 3х95мм2 </t>
  </si>
  <si>
    <t>С3.23</t>
  </si>
  <si>
    <t>Прокладка кабеля методом горизонтально-направленного бурения 3х120мм2</t>
  </si>
  <si>
    <t>С3.24</t>
  </si>
  <si>
    <t>Прокладка кабеля методом горизонтально-направленного бурения 3х150мм2 </t>
  </si>
  <si>
    <t>С3.25</t>
  </si>
  <si>
    <t>Прокладка кабеля методом горизонтально-направленного бурения 3х185м2 </t>
  </si>
  <si>
    <t>С3.26</t>
  </si>
  <si>
    <t>Прокладка кабеля методом горизонтально-направленного бурения 3х240мм2 </t>
  </si>
  <si>
    <t>С4</t>
  </si>
  <si>
    <t>Стандартизированная тарифная ставка на покрытие расходов сетевой организации  на строительство комплектных трансформаторных подстанций (КТП), распределительных трансформаторных подстанций (РТП) и пунктов секционирования (руб./кВт)</t>
  </si>
  <si>
    <t>С4.1</t>
  </si>
  <si>
    <t>КТП 6(10)/0,4 кВ - менее 1000 кВа</t>
  </si>
  <si>
    <t>С4.2</t>
  </si>
  <si>
    <t>КТП 6(10)/0,4 кВ - 1000 кВа</t>
  </si>
  <si>
    <t>С4.3</t>
  </si>
  <si>
    <t>С4.4</t>
  </si>
  <si>
    <t>С4.5</t>
  </si>
  <si>
    <t>БКТП 6(10)/0,4 кВ - 160 кВа</t>
  </si>
  <si>
    <t>С4.6</t>
  </si>
  <si>
    <t>БКТП 6(10)/0,4 кВ - 250 кВа</t>
  </si>
  <si>
    <t>С4.7</t>
  </si>
  <si>
    <t>БКТП 6(10)/0,4 кВ - 400 кВа</t>
  </si>
  <si>
    <t>С4.8</t>
  </si>
  <si>
    <t>БКТП 6(10)/0,4 кВ - 630 кВа</t>
  </si>
  <si>
    <t>С4.9</t>
  </si>
  <si>
    <t>БКТП 6(10)/0,4 кВ - 1000 кВа</t>
  </si>
  <si>
    <t>С4.10</t>
  </si>
  <si>
    <t>КТП 6(10)/0,4 кВ - 2х 63 кВа</t>
  </si>
  <si>
    <t>С4.11</t>
  </si>
  <si>
    <t>КТП 6(10)/0,4 кВ - 2х 100 кВа</t>
  </si>
  <si>
    <t>С4.12</t>
  </si>
  <si>
    <t>КТП 6(10)/0,4 кВ - 2х 160 кВа</t>
  </si>
  <si>
    <t>С4.13</t>
  </si>
  <si>
    <t>КТП 6(10)/0,4 кВ - 2х 250 кВа</t>
  </si>
  <si>
    <t>С4.14</t>
  </si>
  <si>
    <t>КТП 6(10)/0,4 кВ - 2х 400 кВа</t>
  </si>
  <si>
    <t>С4.15</t>
  </si>
  <si>
    <t>КТП 6(10)/0,4 кВ - 2х 630 кВа</t>
  </si>
  <si>
    <t>С4.16</t>
  </si>
  <si>
    <t>КТП 6(10)/0,4 кВ - 2х 1000 кВа</t>
  </si>
  <si>
    <t>С4.17</t>
  </si>
  <si>
    <t>БКТП 6(10)/0,4 кВ - 2х63 кВа</t>
  </si>
  <si>
    <t>С4.18</t>
  </si>
  <si>
    <t>БКТП 6(10)/0,4 кВ - 2х100 кВа</t>
  </si>
  <si>
    <t>С4.19</t>
  </si>
  <si>
    <t>БКТП 6(10)/0,4 кВ - 2х160 кВа</t>
  </si>
  <si>
    <t>С4.20</t>
  </si>
  <si>
    <t>БКТП 6(10)/0,4 кВ - 2х250 кВа</t>
  </si>
  <si>
    <t>С4.21</t>
  </si>
  <si>
    <t>С4.22</t>
  </si>
  <si>
    <t>БКТП 6(10)/0,4 кВ - 2х630 кВа</t>
  </si>
  <si>
    <t>С4.23</t>
  </si>
  <si>
    <t>БКТП 6(10)/0,4 кВ - 2х1000 кВа</t>
  </si>
  <si>
    <t>С4.24</t>
  </si>
  <si>
    <t>РТП 2х1000 кВА</t>
  </si>
  <si>
    <t>С4.25</t>
  </si>
  <si>
    <t>Линейная ячейка 10 кВ</t>
  </si>
  <si>
    <t>С4.26</t>
  </si>
  <si>
    <t>Реклоузер</t>
  </si>
  <si>
    <t>Примечание:
1. Стандартизированная тарифная ставка С1 указана в текущих ценах  и без учёта налога на добавленную стоимость (НДС).
2. Указанные стандартизированные тарифные ставки С2, С3, С4  приведены в базовых ценах 2001 года без учёта налога на добавленную стоимость (НДС).
3. Приведение удельной стоимости строительства объектов электросетевого хозяйства  МУП "Тверьгорэлектро"  из цен 2001 года к ценам того периода, в котором применяется стандартизированная тарифная ставка, осуществляется путем использования индексов изменения сметной стоимости для Тверской области  на квартал, предшествующий кварталу, в котором определяется плата (заключается договор) за технологическое присоединение, определяемых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деятельности.
4. При применении стандартизированных тарифных ставок для расчета платы за технологическое присоединение используются показатели, участвующие в расчете, согласно выданным техническим условиям.</t>
  </si>
  <si>
    <t xml:space="preserve">    ПРИЛОЖЕНИЕ № 3</t>
  </si>
  <si>
    <t xml:space="preserve">Ставка по каждому мероприятию, осуществляемому при технологическом присоединении </t>
  </si>
  <si>
    <t>Уровень напряжения 6(10) кВ</t>
  </si>
  <si>
    <t>от 150 кВт 
до 670 кВт</t>
  </si>
  <si>
    <t>от 150 кВт
 до 670 кВт</t>
  </si>
  <si>
    <t>Ставка платы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мероприятий,  связанных со строительством «последней мили» (руб./кВт), в т.ч.:</t>
  </si>
  <si>
    <t>СТАНДАРТИЗИРОВАННЫЕ ТАРИФНЫЕ СТАВКИ</t>
  </si>
  <si>
    <t xml:space="preserve">для расчета платы за технологическое присоединение 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</si>
  <si>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</si>
  <si>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</si>
  <si>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 МУП "Тверьгорэлектро"</t>
  </si>
  <si>
    <t>на 2016 год</t>
  </si>
  <si>
    <r>
      <t xml:space="preserve">Ставка  для расчета платы за технологическое присоединение 
с применением </t>
    </r>
    <r>
      <rPr>
        <b/>
        <u/>
        <sz val="11"/>
        <color indexed="8"/>
        <rFont val="Times New Roman"/>
        <family val="1"/>
        <charset val="204"/>
      </rPr>
      <t>временной схемы</t>
    </r>
    <r>
      <rPr>
        <b/>
        <sz val="11"/>
        <color indexed="8"/>
        <rFont val="Times New Roman"/>
        <family val="1"/>
        <charset val="204"/>
      </rPr>
      <t xml:space="preserve"> электроснабжения к распределительным электрическим сетям 
МУП "Тверьгорэлектро"на 2016 год </t>
    </r>
  </si>
  <si>
    <r>
      <t xml:space="preserve">Стандартизированные тарифные ставки для расчета платы за технологическое присоединение с применением </t>
    </r>
    <r>
      <rPr>
        <b/>
        <u/>
        <sz val="11"/>
        <color indexed="8"/>
        <rFont val="Times New Roman"/>
        <family val="1"/>
        <charset val="204"/>
      </rPr>
      <t>постоянной схемы</t>
    </r>
    <r>
      <rPr>
        <b/>
        <sz val="11"/>
        <color indexed="8"/>
        <rFont val="Times New Roman"/>
        <family val="1"/>
        <charset val="204"/>
      </rPr>
      <t xml:space="preserve"> электроснабжения 
 к электрическим сетям МУП "Тверьгорэлектро" на 2016 год
</t>
    </r>
  </si>
  <si>
    <r>
      <rPr>
        <b/>
        <sz val="11"/>
        <color theme="1"/>
        <rFont val="Times New Roman"/>
        <family val="1"/>
        <charset val="204"/>
      </rPr>
      <t>1. Полное наименование</t>
    </r>
    <r>
      <rPr>
        <sz val="11"/>
        <color theme="1"/>
        <rFont val="Times New Roman"/>
        <family val="1"/>
        <charset val="204"/>
      </rPr>
      <t xml:space="preserve">     </t>
    </r>
    <r>
      <rPr>
        <u/>
        <sz val="11"/>
        <color theme="1"/>
        <rFont val="Times New Roman"/>
        <family val="1"/>
        <charset val="204"/>
      </rPr>
      <t>Муниципальное унитарное межрайонное предприятие электрических сетей "Тверьгорэлектро"</t>
    </r>
  </si>
  <si>
    <r>
      <rPr>
        <b/>
        <sz val="11"/>
        <color theme="1"/>
        <rFont val="Times New Roman"/>
        <family val="1"/>
        <charset val="204"/>
      </rPr>
      <t>2. Сокращенное наименование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МУП "Тверьгорэлектро"</t>
    </r>
  </si>
  <si>
    <r>
      <rPr>
        <b/>
        <sz val="11"/>
        <color theme="1"/>
        <rFont val="Times New Roman"/>
        <family val="1"/>
        <charset val="204"/>
      </rPr>
      <t xml:space="preserve">3. Место нахождения 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>город Тверь, улица Ротмистрова, дом 27</t>
    </r>
  </si>
  <si>
    <r>
      <rPr>
        <b/>
        <sz val="11"/>
        <color theme="1"/>
        <rFont val="Times New Roman"/>
        <family val="1"/>
        <charset val="204"/>
      </rPr>
      <t>4. Адрес юридического лица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170008 г.Тверь, ул.Ротмистова, 27</t>
    </r>
  </si>
  <si>
    <r>
      <rPr>
        <b/>
        <sz val="11"/>
        <color theme="1"/>
        <rFont val="Times New Roman"/>
        <family val="1"/>
        <charset val="204"/>
      </rPr>
      <t>5. ИНН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6903004705</t>
    </r>
  </si>
  <si>
    <r>
      <rPr>
        <b/>
        <sz val="11"/>
        <color theme="1"/>
        <rFont val="Times New Roman"/>
        <family val="1"/>
        <charset val="204"/>
      </rPr>
      <t>6. КПП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695001001</t>
    </r>
  </si>
  <si>
    <r>
      <rPr>
        <b/>
        <sz val="11"/>
        <color theme="1"/>
        <rFont val="Times New Roman"/>
        <family val="1"/>
        <charset val="204"/>
      </rPr>
      <t>7. Ф.И.О. руководителя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Сульман Максим Гдалиевич</t>
    </r>
  </si>
  <si>
    <r>
      <rPr>
        <b/>
        <sz val="11"/>
        <color theme="1"/>
        <rFont val="Times New Roman"/>
        <family val="1"/>
        <charset val="204"/>
      </rPr>
      <t>8. Адрес электронной почты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muptge@tver-elektro.ru</t>
    </r>
  </si>
  <si>
    <r>
      <rPr>
        <b/>
        <sz val="11"/>
        <color theme="1"/>
        <rFont val="Times New Roman"/>
        <family val="1"/>
        <charset val="204"/>
      </rPr>
      <t>9. Контактный телефон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58-54-56</t>
    </r>
  </si>
  <si>
    <r>
      <rPr>
        <b/>
        <sz val="11"/>
        <color theme="1"/>
        <rFont val="Times New Roman"/>
        <family val="1"/>
        <charset val="204"/>
      </rPr>
      <t xml:space="preserve">10. Факс  </t>
    </r>
    <r>
      <rPr>
        <sz val="11"/>
        <color theme="1"/>
        <rFont val="Times New Roman"/>
        <family val="1"/>
        <charset val="204"/>
      </rPr>
      <t xml:space="preserve">  </t>
    </r>
    <r>
      <rPr>
        <u/>
        <sz val="11"/>
        <color theme="1"/>
        <rFont val="Times New Roman"/>
        <family val="1"/>
        <charset val="204"/>
      </rPr>
      <t>35-63-36</t>
    </r>
  </si>
  <si>
    <t>Объем максимальной мощности (кВт)</t>
  </si>
  <si>
    <t>с применением постоянной схемы электроснабжения</t>
  </si>
  <si>
    <t>6/10-0,4кВ</t>
  </si>
  <si>
    <t xml:space="preserve"> до 150кВт</t>
  </si>
  <si>
    <t>свыше 150 кВт до 670 кВт</t>
  </si>
  <si>
    <t>свыше 670 кВт</t>
  </si>
  <si>
    <t>с применением временной схемы электроснабжения</t>
  </si>
  <si>
    <t>2</t>
  </si>
  <si>
    <t>Разработка сетевой организацией проектной документации по строительству "последней мили"</t>
  </si>
  <si>
    <t xml:space="preserve">воздушных линий </t>
  </si>
  <si>
    <t>6/10кВ</t>
  </si>
  <si>
    <t>воздушных линий</t>
  </si>
  <si>
    <t>реклоузеров</t>
  </si>
  <si>
    <t xml:space="preserve">кабельных линий </t>
  </si>
  <si>
    <t>кабельных  линий</t>
  </si>
  <si>
    <t>6/10-0,4 кВ</t>
  </si>
  <si>
    <t>трансформаторных подстанций</t>
  </si>
  <si>
    <t>3</t>
  </si>
  <si>
    <t>Выполнение сетевой организацией мероприятий, связанных со строительством "последней мили"</t>
  </si>
  <si>
    <t>3.1</t>
  </si>
  <si>
    <t>строительство воздушных линий</t>
  </si>
  <si>
    <t xml:space="preserve">строительство воздушных линий </t>
  </si>
  <si>
    <t>3.2</t>
  </si>
  <si>
    <t xml:space="preserve">строительство кабельных линий                  
</t>
  </si>
  <si>
    <t xml:space="preserve">строительство кабельных линий </t>
  </si>
  <si>
    <t>строительство кабельных  линий</t>
  </si>
  <si>
    <t>3.3</t>
  </si>
  <si>
    <t xml:space="preserve">строительство пунктов секционирования       
</t>
  </si>
  <si>
    <t>3.4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</si>
  <si>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                 
</t>
  </si>
  <si>
    <t>3.5</t>
  </si>
  <si>
    <t xml:space="preserve">строительство центров питания, подстанций уровнем напряжения 35 кВ и выше (ПС)       </t>
  </si>
  <si>
    <t>4.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</si>
  <si>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</si>
  <si>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</si>
  <si>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6.</t>
  </si>
  <si>
    <t xml:space="preserve">    ПРИЛОЖЕНИЕ № 4</t>
  </si>
  <si>
    <t>РАСХОДЫ НА МЕРОПРИЯТИЯ,</t>
  </si>
  <si>
    <t>осуществляемые при технологическом присоединении</t>
  </si>
  <si>
    <t>Распределение необходимой валовой выручки (руб.)</t>
  </si>
  <si>
    <t>Ставки для расчета платы по каждому мероприятию (руб./кВт) (без учета НДС)</t>
  </si>
  <si>
    <t>тыс.руб.</t>
  </si>
  <si>
    <t>№
п/п</t>
  </si>
  <si>
    <t>Показатели</t>
  </si>
  <si>
    <t>Ожидаемые данные
за текущий период</t>
  </si>
  <si>
    <t>Плановые показатели на 2016 год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</si>
  <si>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</si>
  <si>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</si>
  <si>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</si>
  <si>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</si>
  <si>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</si>
  <si>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</si>
  <si>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</si>
  <si>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 (без ЕСН)</t>
  </si>
  <si>
    <t>1.4</t>
  </si>
  <si>
    <t>Отчисления на социальные нужды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</si>
  <si>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</si>
  <si>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</si>
  <si>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</si>
  <si>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</si>
  <si>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</si>
  <si>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</si>
  <si>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</si>
  <si>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</si>
  <si>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</si>
  <si>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</si>
  <si>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</si>
  <si>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</si>
  <si>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</si>
  <si>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</si>
  <si>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</si>
  <si>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</si>
  <si>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</si>
  <si>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</si>
  <si>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</si>
  <si>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</si>
  <si>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</si>
  <si>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</si>
  <si>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</si>
  <si>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</si>
  <si>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</si>
  <si>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</si>
  <si>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</si>
  <si>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</si>
  <si>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</si>
  <si>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доходы/экономия средств</t>
  </si>
  <si>
    <t>4</t>
  </si>
  <si>
    <t>Необходимая валовая выручка (сумма п. 1 - 3)</t>
  </si>
  <si>
    <t>РАСЧЕТ</t>
  </si>
  <si>
    <t>необходимой валовой выручки сетевой организации</t>
  </si>
  <si>
    <t>на технологическое присоединение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</si>
  <si>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</si>
  <si>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</si>
  <si>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>о длине линий электропередачи и объемах максимальной мощности построенных объектов</t>
  </si>
  <si>
    <t>ФАКТИЧЕСКИЕ СРЕДНИЕ ДАННЫЕ</t>
  </si>
  <si>
    <t xml:space="preserve"> Стоимость договоров (без НДС) (тыс.рублей)</t>
  </si>
  <si>
    <t>Категория заявителей</t>
  </si>
  <si>
    <t xml:space="preserve"> ФАКТИЧЕСКИЕ СРЕДНИЕ ДАННЫЕ</t>
  </si>
  <si>
    <t>1.Строительство пунктов секционирования (распределительных пунктов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</si>
</sst>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"/>
    <numFmt numFmtId="166" formatCode="#,##0.000000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indexed="6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/>
  </cellStyleXfs>
  <cellXfs count="41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10" fillId="0" borderId="0" xfId="0" applyFont="1" applyFill="1" applyBorder="1"/>
    <xf numFmtId="0" fontId="5" fillId="0" borderId="3" xfId="0" applyFont="1" applyFill="1" applyBorder="1"/>
    <xf numFmtId="164" fontId="5" fillId="0" borderId="0" xfId="0" applyNumberFormat="1" applyFont="1" applyFill="1" applyBorder="1"/>
    <xf numFmtId="0" fontId="5" fillId="0" borderId="68" xfId="0" applyFont="1" applyFill="1" applyBorder="1"/>
    <xf numFmtId="0" fontId="5" fillId="0" borderId="61" xfId="0" applyFont="1" applyFill="1" applyBorder="1"/>
    <xf numFmtId="4" fontId="5" fillId="0" borderId="0" xfId="0" applyNumberFormat="1" applyFont="1" applyFill="1" applyBorder="1"/>
    <xf numFmtId="0" fontId="5" fillId="0" borderId="0" xfId="0" applyFont="1" applyFill="1" applyAlignment="1">
      <alignment horizontal="righ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left" vertical="center" wrapText="1"/>
    </xf>
    <xf numFmtId="4" fontId="7" fillId="2" borderId="3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left" vertical="center" wrapText="1"/>
    </xf>
    <xf numFmtId="4" fontId="10" fillId="2" borderId="50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left" vertical="center" wrapText="1"/>
    </xf>
    <xf numFmtId="4" fontId="7" fillId="2" borderId="38" xfId="0" applyNumberFormat="1" applyFont="1" applyFill="1" applyBorder="1" applyAlignment="1">
      <alignment horizontal="center" vertical="center" wrapText="1"/>
    </xf>
    <xf numFmtId="4" fontId="7" fillId="0" borderId="5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10" fillId="2" borderId="46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2" borderId="48" xfId="0" applyNumberFormat="1" applyFont="1" applyFill="1" applyBorder="1" applyAlignment="1">
      <alignment horizontal="center" vertical="center" wrapText="1"/>
    </xf>
    <xf numFmtId="4" fontId="7" fillId="0" borderId="50" xfId="0" applyNumberFormat="1" applyFont="1" applyFill="1" applyBorder="1" applyAlignment="1">
      <alignment horizontal="center" vertical="center" wrapText="1"/>
    </xf>
    <xf numFmtId="4" fontId="10" fillId="2" borderId="52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left" vertical="center" wrapText="1"/>
    </xf>
    <xf numFmtId="4" fontId="7" fillId="0" borderId="34" xfId="0" applyNumberFormat="1" applyFont="1" applyFill="1" applyBorder="1" applyAlignment="1">
      <alignment horizontal="left" vertical="center" wrapText="1"/>
    </xf>
    <xf numFmtId="4" fontId="7" fillId="0" borderId="41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2" fontId="10" fillId="0" borderId="59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left" vertical="center" wrapText="1"/>
    </xf>
    <xf numFmtId="2" fontId="7" fillId="0" borderId="65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left" vertical="center" wrapText="1"/>
    </xf>
    <xf numFmtId="4" fontId="7" fillId="0" borderId="55" xfId="0" applyNumberFormat="1" applyFont="1" applyFill="1" applyBorder="1" applyAlignment="1">
      <alignment horizontal="left" vertical="center" wrapText="1"/>
    </xf>
    <xf numFmtId="4" fontId="10" fillId="0" borderId="56" xfId="0" applyNumberFormat="1" applyFont="1" applyFill="1" applyBorder="1" applyAlignment="1">
      <alignment horizontal="left" vertical="center" wrapText="1"/>
    </xf>
    <xf numFmtId="4" fontId="7" fillId="0" borderId="56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10" fillId="0" borderId="6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2" fontId="7" fillId="0" borderId="70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1" xfId="0" applyNumberFormat="1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0" xfId="0" applyFont="1" applyFill="1" applyBorder="1"/>
    <xf numFmtId="0" fontId="15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right" vertical="center"/>
    </xf>
    <xf numFmtId="4" fontId="16" fillId="0" borderId="0" xfId="3" applyNumberFormat="1" applyFont="1" applyFill="1" applyAlignment="1">
      <alignment horizontal="right" vertical="center"/>
    </xf>
    <xf numFmtId="4" fontId="8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4" fontId="8" fillId="0" borderId="0" xfId="3" applyNumberFormat="1" applyFont="1" applyFill="1" applyAlignment="1">
      <alignment vertical="center" wrapText="1"/>
    </xf>
    <xf numFmtId="4" fontId="8" fillId="0" borderId="0" xfId="3" applyNumberFormat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4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4" fontId="20" fillId="2" borderId="0" xfId="3" applyNumberFormat="1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4" fontId="8" fillId="2" borderId="0" xfId="3" applyNumberFormat="1" applyFont="1" applyFill="1" applyAlignment="1">
      <alignment vertical="center" wrapText="1"/>
    </xf>
    <xf numFmtId="4" fontId="8" fillId="2" borderId="0" xfId="3" applyNumberFormat="1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/>
    </xf>
    <xf numFmtId="49" fontId="18" fillId="2" borderId="63" xfId="3" applyNumberFormat="1" applyFont="1" applyFill="1" applyBorder="1" applyAlignment="1">
      <alignment horizontal="center" vertical="center"/>
    </xf>
    <xf numFmtId="49" fontId="18" fillId="2" borderId="61" xfId="3" applyNumberFormat="1" applyFont="1" applyFill="1" applyBorder="1" applyAlignment="1">
      <alignment horizontal="center" vertical="center"/>
    </xf>
    <xf numFmtId="49" fontId="18" fillId="2" borderId="54" xfId="3" applyNumberFormat="1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4" fontId="8" fillId="2" borderId="0" xfId="3" applyNumberFormat="1" applyFont="1" applyFill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20" fillId="2" borderId="0" xfId="3" applyNumberFormat="1" applyFont="1" applyFill="1" applyAlignment="1">
      <alignment vertical="center" wrapText="1"/>
    </xf>
    <xf numFmtId="0" fontId="8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4" fontId="20" fillId="2" borderId="0" xfId="3" applyNumberFormat="1" applyFont="1" applyFill="1" applyBorder="1" applyAlignment="1">
      <alignment vertical="center" wrapText="1"/>
    </xf>
    <xf numFmtId="4" fontId="8" fillId="2" borderId="0" xfId="3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 vertical="center" wrapText="1"/>
    </xf>
    <xf numFmtId="4" fontId="8" fillId="2" borderId="0" xfId="3" applyNumberFormat="1" applyFont="1" applyFill="1" applyBorder="1" applyAlignment="1">
      <alignment vertical="center"/>
    </xf>
    <xf numFmtId="4" fontId="8" fillId="2" borderId="0" xfId="3" applyNumberFormat="1" applyFont="1" applyFill="1" applyAlignment="1">
      <alignment vertical="center"/>
    </xf>
    <xf numFmtId="4" fontId="20" fillId="2" borderId="0" xfId="3" applyNumberFormat="1" applyFont="1" applyFill="1" applyAlignment="1">
      <alignment vertical="center"/>
    </xf>
    <xf numFmtId="0" fontId="20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2" fontId="8" fillId="2" borderId="0" xfId="3" applyNumberFormat="1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8" fillId="0" borderId="74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4" fontId="8" fillId="0" borderId="68" xfId="0" applyNumberFormat="1" applyFont="1" applyFill="1" applyBorder="1" applyAlignment="1">
      <alignment horizontal="center" vertical="center"/>
    </xf>
    <xf numFmtId="165" fontId="8" fillId="3" borderId="44" xfId="0" applyNumberFormat="1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8" fillId="0" borderId="31" xfId="0" applyNumberFormat="1" applyFont="1" applyBorder="1" applyAlignment="1">
      <alignment horizontal="left" vertical="center" wrapText="1"/>
    </xf>
    <xf numFmtId="16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7" fontId="20" fillId="3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2" borderId="41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 wrapText="1"/>
    </xf>
    <xf numFmtId="4" fontId="8" fillId="2" borderId="47" xfId="0" applyNumberFormat="1" applyFont="1" applyFill="1" applyBorder="1" applyAlignment="1">
      <alignment horizontal="center" vertical="center"/>
    </xf>
    <xf numFmtId="165" fontId="8" fillId="2" borderId="5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/>
    <xf numFmtId="0" fontId="11" fillId="0" borderId="0" xfId="0" applyFont="1"/>
    <xf numFmtId="0" fontId="5" fillId="0" borderId="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/>
    <xf numFmtId="0" fontId="0" fillId="0" borderId="0" xfId="0" applyFont="1" applyBorder="1"/>
    <xf numFmtId="2" fontId="11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4" fontId="11" fillId="2" borderId="0" xfId="1" applyNumberFormat="1" applyFont="1" applyFill="1" applyBorder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4" fontId="7" fillId="0" borderId="56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4" fontId="7" fillId="0" borderId="25" xfId="0" applyNumberFormat="1" applyFont="1" applyFill="1" applyBorder="1" applyAlignment="1">
      <alignment horizontal="left" vertical="center" wrapText="1"/>
    </xf>
    <xf numFmtId="4" fontId="7" fillId="0" borderId="28" xfId="0" applyNumberFormat="1" applyFont="1" applyFill="1" applyBorder="1" applyAlignment="1">
      <alignment horizontal="left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60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7" fillId="0" borderId="44" xfId="1" applyNumberFormat="1" applyFont="1" applyFill="1" applyBorder="1" applyAlignment="1">
      <alignment horizontal="center" vertical="center" wrapText="1"/>
    </xf>
    <xf numFmtId="4" fontId="7" fillId="0" borderId="31" xfId="1" applyNumberFormat="1" applyFont="1" applyFill="1" applyBorder="1" applyAlignment="1">
      <alignment horizontal="center" vertical="center" wrapText="1"/>
    </xf>
    <xf numFmtId="4" fontId="7" fillId="0" borderId="53" xfId="1" applyNumberFormat="1" applyFont="1" applyFill="1" applyBorder="1" applyAlignment="1">
      <alignment horizontal="center" vertical="center" wrapText="1"/>
    </xf>
    <xf numFmtId="4" fontId="7" fillId="0" borderId="30" xfId="1" applyNumberFormat="1" applyFont="1" applyFill="1" applyBorder="1" applyAlignment="1">
      <alignment horizontal="center" vertical="center" wrapText="1"/>
    </xf>
    <xf numFmtId="4" fontId="7" fillId="0" borderId="56" xfId="1" applyNumberFormat="1" applyFont="1" applyFill="1" applyBorder="1" applyAlignment="1">
      <alignment horizontal="center" vertical="center" wrapText="1"/>
    </xf>
    <xf numFmtId="4" fontId="7" fillId="0" borderId="55" xfId="1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4" fontId="7" fillId="0" borderId="49" xfId="1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4" fontId="8" fillId="0" borderId="44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4" fontId="8" fillId="0" borderId="40" xfId="0" applyNumberFormat="1" applyFont="1" applyFill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horizontal="left" vertical="center" wrapText="1"/>
    </xf>
    <xf numFmtId="164" fontId="10" fillId="0" borderId="24" xfId="0" applyNumberFormat="1" applyFont="1" applyFill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left" vertical="center" wrapText="1"/>
    </xf>
    <xf numFmtId="4" fontId="8" fillId="0" borderId="56" xfId="0" applyNumberFormat="1" applyFont="1" applyFill="1" applyBorder="1" applyAlignment="1">
      <alignment horizontal="left" vertical="center" wrapText="1"/>
    </xf>
    <xf numFmtId="4" fontId="8" fillId="0" borderId="55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37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58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10" fillId="2" borderId="57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8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2" borderId="57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left" vertical="center" wrapText="1"/>
    </xf>
    <xf numFmtId="4" fontId="10" fillId="0" borderId="24" xfId="0" applyNumberFormat="1" applyFont="1" applyFill="1" applyBorder="1" applyAlignment="1">
      <alignment horizontal="left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51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2" borderId="51" xfId="0" applyNumberFormat="1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49" fontId="18" fillId="2" borderId="2" xfId="3" applyNumberFormat="1" applyFont="1" applyFill="1" applyBorder="1" applyAlignment="1">
      <alignment horizontal="center" vertical="center"/>
    </xf>
    <xf numFmtId="49" fontId="18" fillId="2" borderId="3" xfId="3" applyNumberFormat="1" applyFont="1" applyFill="1" applyBorder="1" applyAlignment="1">
      <alignment horizontal="center" vertical="center"/>
    </xf>
    <xf numFmtId="49" fontId="18" fillId="2" borderId="4" xfId="3" applyNumberFormat="1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 wrapText="1"/>
    </xf>
    <xf numFmtId="49" fontId="15" fillId="2" borderId="63" xfId="3" applyNumberFormat="1" applyFont="1" applyFill="1" applyBorder="1" applyAlignment="1">
      <alignment horizontal="center" vertical="center"/>
    </xf>
    <xf numFmtId="49" fontId="15" fillId="2" borderId="61" xfId="3" applyNumberFormat="1" applyFont="1" applyFill="1" applyBorder="1" applyAlignment="1">
      <alignment horizontal="center" vertical="center"/>
    </xf>
    <xf numFmtId="49" fontId="15" fillId="2" borderId="54" xfId="3" applyNumberFormat="1" applyFont="1" applyFill="1" applyBorder="1" applyAlignment="1">
      <alignment horizontal="center" vertical="center"/>
    </xf>
    <xf numFmtId="49" fontId="15" fillId="2" borderId="72" xfId="3" applyNumberFormat="1" applyFont="1" applyFill="1" applyBorder="1" applyAlignment="1">
      <alignment horizontal="center" vertical="center"/>
    </xf>
    <xf numFmtId="49" fontId="15" fillId="2" borderId="68" xfId="3" applyNumberFormat="1" applyFont="1" applyFill="1" applyBorder="1" applyAlignment="1">
      <alignment horizontal="center" vertical="center"/>
    </xf>
    <xf numFmtId="49" fontId="15" fillId="2" borderId="5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left" vertical="center" wrapText="1"/>
    </xf>
    <xf numFmtId="0" fontId="19" fillId="2" borderId="3" xfId="3" applyFont="1" applyFill="1" applyBorder="1" applyAlignment="1">
      <alignment horizontal="left" vertical="center" wrapText="1"/>
    </xf>
    <xf numFmtId="0" fontId="19" fillId="2" borderId="4" xfId="3" applyFont="1" applyFill="1" applyBorder="1" applyAlignment="1">
      <alignment horizontal="left" vertical="center" wrapText="1"/>
    </xf>
    <xf numFmtId="49" fontId="15" fillId="2" borderId="73" xfId="3" applyNumberFormat="1" applyFont="1" applyFill="1" applyBorder="1" applyAlignment="1">
      <alignment horizontal="center" vertical="center"/>
    </xf>
    <xf numFmtId="49" fontId="15" fillId="2" borderId="0" xfId="3" applyNumberFormat="1" applyFont="1" applyFill="1" applyBorder="1" applyAlignment="1">
      <alignment horizontal="center" vertical="center"/>
    </xf>
    <xf numFmtId="49" fontId="15" fillId="2" borderId="6" xfId="3" applyNumberFormat="1" applyFont="1" applyFill="1" applyBorder="1" applyAlignment="1">
      <alignment horizontal="center" vertical="center"/>
    </xf>
    <xf numFmtId="49" fontId="15" fillId="2" borderId="63" xfId="3" applyNumberFormat="1" applyFont="1" applyFill="1" applyBorder="1" applyAlignment="1">
      <alignment horizontal="center" vertical="center" wrapText="1"/>
    </xf>
    <xf numFmtId="49" fontId="15" fillId="2" borderId="61" xfId="3" applyNumberFormat="1" applyFont="1" applyFill="1" applyBorder="1" applyAlignment="1">
      <alignment horizontal="center" vertical="center" wrapText="1"/>
    </xf>
    <xf numFmtId="49" fontId="15" fillId="2" borderId="54" xfId="3" applyNumberFormat="1" applyFont="1" applyFill="1" applyBorder="1" applyAlignment="1">
      <alignment horizontal="center" vertical="center" wrapText="1"/>
    </xf>
    <xf numFmtId="49" fontId="1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49" fontId="15" fillId="2" borderId="73" xfId="3" applyNumberFormat="1" applyFont="1" applyFill="1" applyBorder="1" applyAlignment="1">
      <alignment horizontal="center" vertical="center" wrapText="1"/>
    </xf>
    <xf numFmtId="49" fontId="15" fillId="2" borderId="0" xfId="3" applyNumberFormat="1" applyFont="1" applyFill="1" applyBorder="1" applyAlignment="1">
      <alignment horizontal="center" vertical="center" wrapText="1"/>
    </xf>
    <xf numFmtId="49" fontId="15" fillId="2" borderId="6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4" fontId="8" fillId="2" borderId="0" xfId="3" applyNumberFormat="1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5" fillId="0" borderId="68" xfId="3" applyFont="1" applyFill="1" applyBorder="1" applyAlignment="1">
      <alignment horizontal="center" vertical="center"/>
    </xf>
    <xf numFmtId="0" fontId="15" fillId="0" borderId="72" xfId="3" applyFont="1" applyFill="1" applyBorder="1" applyAlignment="1">
      <alignment horizontal="center" vertical="center" wrapText="1"/>
    </xf>
    <xf numFmtId="0" fontId="15" fillId="0" borderId="68" xfId="3" applyFont="1" applyFill="1" applyBorder="1" applyAlignment="1">
      <alignment horizontal="center" vertical="center" wrapText="1"/>
    </xf>
    <xf numFmtId="0" fontId="15" fillId="0" borderId="52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5" xfId="2"/>
    <cellStyle name="Обычный_прил. 2 -для РЭ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11</xdr:row>
      <xdr:rowOff>0</xdr:rowOff>
    </xdr:from>
    <xdr:to>
      <xdr:col>1</xdr:col>
      <xdr:colOff>749300</xdr:colOff>
      <xdr:row>11</xdr:row>
      <xdr:rowOff>-15849600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550" y="590550"/>
          <a:ext cx="1238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C47EA040/&#1048;&#1089;&#1093;.&#1076;&#1072;&#1085;&#1085;&#1099;&#1077;%20(&#1057;&#1052;&#1045;&#1058;&#106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-КЛ"/>
      <sheetName val="ТП"/>
      <sheetName val="Лист3"/>
    </sheetNames>
    <sheetDataSet>
      <sheetData sheetId="0" refreshError="1"/>
      <sheetData sheetId="1" refreshError="1">
        <row r="106">
          <cell r="A106" t="str">
            <v>БКТП 6(10)/0,4 кВ - 63 кВа</v>
          </cell>
        </row>
        <row r="120">
          <cell r="A120" t="str">
            <v>БКТП 6(10)/0,4 кВ - 100 кВа</v>
          </cell>
        </row>
        <row r="373">
          <cell r="A373" t="str">
            <v>БКТП 6(10)/0,4 кВ - 2х400 кВа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75" zoomScaleNormal="75" workbookViewId="0">
      <selection activeCell="O12" sqref="O12"/>
    </sheetView>
  </sheetViews>
  <sheetFormatPr defaultColWidth="8.7109375" defaultRowHeight="15" x14ac:dyDescent="0.25"/>
  <cols>
    <col min="1" max="16384" width="8.7109375" style="7"/>
  </cols>
  <sheetData>
    <row r="1" spans="1:8" x14ac:dyDescent="0.25">
      <c r="E1" s="6" t="s">
        <v>53</v>
      </c>
      <c r="F1" s="6"/>
      <c r="G1" s="6"/>
    </row>
    <row r="2" spans="1:8" x14ac:dyDescent="0.25">
      <c r="E2" s="6" t="s">
        <v>44</v>
      </c>
      <c r="F2" s="6"/>
      <c r="G2" s="6"/>
    </row>
    <row r="3" spans="1:8" x14ac:dyDescent="0.25">
      <c r="E3" s="6" t="s">
        <v>45</v>
      </c>
      <c r="F3" s="6"/>
      <c r="G3" s="6"/>
    </row>
    <row r="4" spans="1:8" x14ac:dyDescent="0.25">
      <c r="E4" s="6" t="s">
        <v>46</v>
      </c>
      <c r="F4" s="6"/>
      <c r="G4" s="6"/>
    </row>
    <row r="6" spans="1:8" ht="14.45" customHeight="1" x14ac:dyDescent="0.25">
      <c r="A6" s="225" t="s">
        <v>50</v>
      </c>
      <c r="B6" s="225"/>
      <c r="C6" s="225"/>
      <c r="D6" s="225"/>
      <c r="E6" s="225"/>
      <c r="F6" s="225"/>
      <c r="G6" s="225"/>
      <c r="H6" s="225"/>
    </row>
    <row r="7" spans="1:8" ht="14.45" customHeight="1" x14ac:dyDescent="0.25">
      <c r="A7" s="225" t="s">
        <v>51</v>
      </c>
      <c r="B7" s="225"/>
      <c r="C7" s="225"/>
      <c r="D7" s="225"/>
      <c r="E7" s="225"/>
      <c r="F7" s="225"/>
      <c r="G7" s="225"/>
      <c r="H7" s="225"/>
    </row>
    <row r="8" spans="1:8" ht="14.45" customHeight="1" x14ac:dyDescent="0.25">
      <c r="A8" s="225" t="s">
        <v>52</v>
      </c>
      <c r="B8" s="225"/>
      <c r="C8" s="225"/>
      <c r="D8" s="225"/>
      <c r="E8" s="225"/>
      <c r="F8" s="225"/>
      <c r="G8" s="225"/>
      <c r="H8" s="225"/>
    </row>
    <row r="10" spans="1:8" ht="30.95" customHeight="1" x14ac:dyDescent="0.25">
      <c r="A10" s="224" t="s">
        <v>222</v>
      </c>
      <c r="B10" s="224"/>
      <c r="C10" s="224"/>
      <c r="D10" s="224"/>
      <c r="E10" s="224"/>
      <c r="F10" s="224"/>
      <c r="G10" s="224"/>
      <c r="H10" s="224"/>
    </row>
    <row r="11" spans="1:8" ht="24.6" customHeight="1" x14ac:dyDescent="0.25">
      <c r="A11" s="7" t="s">
        <v>223</v>
      </c>
    </row>
    <row r="12" spans="1:8" ht="24.6" customHeight="1" x14ac:dyDescent="0.25">
      <c r="A12" s="7" t="s">
        <v>224</v>
      </c>
    </row>
    <row r="13" spans="1:8" ht="24.6" customHeight="1" x14ac:dyDescent="0.25">
      <c r="A13" s="7" t="s">
        <v>225</v>
      </c>
    </row>
    <row r="14" spans="1:8" ht="24.6" customHeight="1" x14ac:dyDescent="0.25">
      <c r="A14" s="7" t="s">
        <v>226</v>
      </c>
    </row>
    <row r="15" spans="1:8" ht="24.6" customHeight="1" x14ac:dyDescent="0.25">
      <c r="A15" s="7" t="s">
        <v>227</v>
      </c>
    </row>
    <row r="16" spans="1:8" ht="24.6" customHeight="1" x14ac:dyDescent="0.25">
      <c r="A16" s="7" t="s">
        <v>228</v>
      </c>
    </row>
    <row r="17" spans="1:1" ht="24.6" customHeight="1" x14ac:dyDescent="0.25">
      <c r="A17" s="7" t="s">
        <v>229</v>
      </c>
    </row>
    <row r="18" spans="1:1" ht="24.6" customHeight="1" x14ac:dyDescent="0.25">
      <c r="A18" s="7" t="s">
        <v>230</v>
      </c>
    </row>
    <row r="19" spans="1:1" ht="24.6" customHeight="1" x14ac:dyDescent="0.25">
      <c r="A19" s="7" t="s">
        <v>231</v>
      </c>
    </row>
  </sheetData>
  <mergeCells count="4">
    <mergeCell ref="A10:H10"/>
    <mergeCell ref="A6:H6"/>
    <mergeCell ref="A7:H7"/>
    <mergeCell ref="A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04"/>
  <sheetViews>
    <sheetView topLeftCell="A13" zoomScale="75" zoomScaleNormal="75" workbookViewId="0">
      <selection activeCell="L9" sqref="L9"/>
    </sheetView>
  </sheetViews>
  <sheetFormatPr defaultColWidth="9.140625" defaultRowHeight="15" x14ac:dyDescent="0.25"/>
  <cols>
    <col min="1" max="1" width="8.140625" style="9" customWidth="1"/>
    <col min="2" max="2" width="18.7109375" style="9" customWidth="1"/>
    <col min="3" max="3" width="15" style="9" customWidth="1"/>
    <col min="4" max="4" width="14.42578125" style="9" customWidth="1"/>
    <col min="5" max="5" width="14.5703125" style="9" customWidth="1"/>
    <col min="6" max="6" width="15.140625" style="9" customWidth="1"/>
    <col min="7" max="7" width="14.5703125" style="9" customWidth="1"/>
    <col min="8" max="8" width="15.42578125" style="9" customWidth="1"/>
    <col min="9" max="9" width="14.28515625" style="9" customWidth="1"/>
    <col min="10" max="10" width="9.28515625" style="10" customWidth="1"/>
    <col min="11" max="11" width="9.5703125" style="10" customWidth="1"/>
    <col min="12" max="13" width="12.140625" style="11" customWidth="1"/>
    <col min="14" max="15" width="17.28515625" style="11" customWidth="1"/>
    <col min="16" max="16" width="16.28515625" style="11" customWidth="1"/>
    <col min="17" max="17" width="13.28515625" style="11" customWidth="1"/>
    <col min="18" max="18" width="12.85546875" style="11" customWidth="1"/>
    <col min="19" max="19" width="13.42578125" style="11" customWidth="1"/>
    <col min="20" max="23" width="12.5703125" style="11" customWidth="1"/>
    <col min="24" max="24" width="13.42578125" style="11" customWidth="1"/>
    <col min="25" max="25" width="13.7109375" style="11" customWidth="1"/>
    <col min="26" max="26" width="13" style="11" customWidth="1"/>
    <col min="27" max="27" width="7.5703125" style="11" customWidth="1"/>
    <col min="28" max="28" width="10.5703125" style="11" customWidth="1"/>
    <col min="29" max="29" width="8.85546875" style="11" customWidth="1"/>
    <col min="30" max="30" width="8.140625" style="11" customWidth="1"/>
    <col min="31" max="31" width="8.42578125" style="11" customWidth="1"/>
    <col min="32" max="32" width="13.140625" style="11" customWidth="1"/>
    <col min="33" max="33" width="12.42578125" style="11" customWidth="1"/>
    <col min="34" max="34" width="13.140625" style="11" customWidth="1"/>
    <col min="35" max="35" width="12.28515625" style="11" customWidth="1"/>
    <col min="36" max="36" width="13.5703125" style="11" customWidth="1"/>
    <col min="37" max="37" width="12.7109375" style="11" customWidth="1"/>
    <col min="38" max="38" width="12.42578125" style="11" customWidth="1"/>
    <col min="39" max="39" width="11.42578125" style="11" customWidth="1"/>
    <col min="40" max="40" width="12.42578125" style="11" customWidth="1"/>
    <col min="41" max="256" width="9.140625" style="11"/>
    <col min="257" max="257" width="8.140625" style="11" customWidth="1"/>
    <col min="258" max="258" width="18.7109375" style="11" customWidth="1"/>
    <col min="259" max="259" width="15" style="11" customWidth="1"/>
    <col min="260" max="260" width="14.42578125" style="11" customWidth="1"/>
    <col min="261" max="261" width="14.5703125" style="11" customWidth="1"/>
    <col min="262" max="262" width="15.140625" style="11" customWidth="1"/>
    <col min="263" max="263" width="14.5703125" style="11" customWidth="1"/>
    <col min="264" max="264" width="15.42578125" style="11" customWidth="1"/>
    <col min="265" max="265" width="14.28515625" style="11" customWidth="1"/>
    <col min="266" max="266" width="9.28515625" style="11" customWidth="1"/>
    <col min="267" max="267" width="9.5703125" style="11" customWidth="1"/>
    <col min="268" max="269" width="12.140625" style="11" customWidth="1"/>
    <col min="270" max="271" width="17.28515625" style="11" customWidth="1"/>
    <col min="272" max="272" width="16.28515625" style="11" customWidth="1"/>
    <col min="273" max="273" width="13.28515625" style="11" customWidth="1"/>
    <col min="274" max="274" width="12.85546875" style="11" customWidth="1"/>
    <col min="275" max="275" width="13.42578125" style="11" customWidth="1"/>
    <col min="276" max="279" width="12.5703125" style="11" customWidth="1"/>
    <col min="280" max="280" width="13.42578125" style="11" customWidth="1"/>
    <col min="281" max="281" width="13.7109375" style="11" customWidth="1"/>
    <col min="282" max="282" width="13" style="11" customWidth="1"/>
    <col min="283" max="283" width="7.5703125" style="11" customWidth="1"/>
    <col min="284" max="284" width="10.5703125" style="11" customWidth="1"/>
    <col min="285" max="285" width="8.85546875" style="11" customWidth="1"/>
    <col min="286" max="286" width="8.140625" style="11" customWidth="1"/>
    <col min="287" max="287" width="8.42578125" style="11" customWidth="1"/>
    <col min="288" max="288" width="13.140625" style="11" customWidth="1"/>
    <col min="289" max="289" width="12.42578125" style="11" customWidth="1"/>
    <col min="290" max="290" width="13.140625" style="11" customWidth="1"/>
    <col min="291" max="291" width="12.28515625" style="11" customWidth="1"/>
    <col min="292" max="292" width="13.5703125" style="11" customWidth="1"/>
    <col min="293" max="293" width="12.7109375" style="11" customWidth="1"/>
    <col min="294" max="294" width="12.42578125" style="11" customWidth="1"/>
    <col min="295" max="295" width="11.42578125" style="11" customWidth="1"/>
    <col min="296" max="296" width="12.42578125" style="11" customWidth="1"/>
    <col min="297" max="512" width="9.140625" style="11"/>
    <col min="513" max="513" width="8.140625" style="11" customWidth="1"/>
    <col min="514" max="514" width="18.7109375" style="11" customWidth="1"/>
    <col min="515" max="515" width="15" style="11" customWidth="1"/>
    <col min="516" max="516" width="14.42578125" style="11" customWidth="1"/>
    <col min="517" max="517" width="14.5703125" style="11" customWidth="1"/>
    <col min="518" max="518" width="15.140625" style="11" customWidth="1"/>
    <col min="519" max="519" width="14.5703125" style="11" customWidth="1"/>
    <col min="520" max="520" width="15.42578125" style="11" customWidth="1"/>
    <col min="521" max="521" width="14.28515625" style="11" customWidth="1"/>
    <col min="522" max="522" width="9.28515625" style="11" customWidth="1"/>
    <col min="523" max="523" width="9.5703125" style="11" customWidth="1"/>
    <col min="524" max="525" width="12.140625" style="11" customWidth="1"/>
    <col min="526" max="527" width="17.28515625" style="11" customWidth="1"/>
    <col min="528" max="528" width="16.28515625" style="11" customWidth="1"/>
    <col min="529" max="529" width="13.28515625" style="11" customWidth="1"/>
    <col min="530" max="530" width="12.85546875" style="11" customWidth="1"/>
    <col min="531" max="531" width="13.42578125" style="11" customWidth="1"/>
    <col min="532" max="535" width="12.5703125" style="11" customWidth="1"/>
    <col min="536" max="536" width="13.42578125" style="11" customWidth="1"/>
    <col min="537" max="537" width="13.7109375" style="11" customWidth="1"/>
    <col min="538" max="538" width="13" style="11" customWidth="1"/>
    <col min="539" max="539" width="7.5703125" style="11" customWidth="1"/>
    <col min="540" max="540" width="10.5703125" style="11" customWidth="1"/>
    <col min="541" max="541" width="8.85546875" style="11" customWidth="1"/>
    <col min="542" max="542" width="8.140625" style="11" customWidth="1"/>
    <col min="543" max="543" width="8.42578125" style="11" customWidth="1"/>
    <col min="544" max="544" width="13.140625" style="11" customWidth="1"/>
    <col min="545" max="545" width="12.42578125" style="11" customWidth="1"/>
    <col min="546" max="546" width="13.140625" style="11" customWidth="1"/>
    <col min="547" max="547" width="12.28515625" style="11" customWidth="1"/>
    <col min="548" max="548" width="13.5703125" style="11" customWidth="1"/>
    <col min="549" max="549" width="12.7109375" style="11" customWidth="1"/>
    <col min="550" max="550" width="12.42578125" style="11" customWidth="1"/>
    <col min="551" max="551" width="11.42578125" style="11" customWidth="1"/>
    <col min="552" max="552" width="12.42578125" style="11" customWidth="1"/>
    <col min="553" max="768" width="9.140625" style="11"/>
    <col min="769" max="769" width="8.140625" style="11" customWidth="1"/>
    <col min="770" max="770" width="18.7109375" style="11" customWidth="1"/>
    <col min="771" max="771" width="15" style="11" customWidth="1"/>
    <col min="772" max="772" width="14.42578125" style="11" customWidth="1"/>
    <col min="773" max="773" width="14.5703125" style="11" customWidth="1"/>
    <col min="774" max="774" width="15.140625" style="11" customWidth="1"/>
    <col min="775" max="775" width="14.5703125" style="11" customWidth="1"/>
    <col min="776" max="776" width="15.42578125" style="11" customWidth="1"/>
    <col min="777" max="777" width="14.28515625" style="11" customWidth="1"/>
    <col min="778" max="778" width="9.28515625" style="11" customWidth="1"/>
    <col min="779" max="779" width="9.5703125" style="11" customWidth="1"/>
    <col min="780" max="781" width="12.140625" style="11" customWidth="1"/>
    <col min="782" max="783" width="17.28515625" style="11" customWidth="1"/>
    <col min="784" max="784" width="16.28515625" style="11" customWidth="1"/>
    <col min="785" max="785" width="13.28515625" style="11" customWidth="1"/>
    <col min="786" max="786" width="12.85546875" style="11" customWidth="1"/>
    <col min="787" max="787" width="13.42578125" style="11" customWidth="1"/>
    <col min="788" max="791" width="12.5703125" style="11" customWidth="1"/>
    <col min="792" max="792" width="13.42578125" style="11" customWidth="1"/>
    <col min="793" max="793" width="13.7109375" style="11" customWidth="1"/>
    <col min="794" max="794" width="13" style="11" customWidth="1"/>
    <col min="795" max="795" width="7.5703125" style="11" customWidth="1"/>
    <col min="796" max="796" width="10.5703125" style="11" customWidth="1"/>
    <col min="797" max="797" width="8.85546875" style="11" customWidth="1"/>
    <col min="798" max="798" width="8.140625" style="11" customWidth="1"/>
    <col min="799" max="799" width="8.42578125" style="11" customWidth="1"/>
    <col min="800" max="800" width="13.140625" style="11" customWidth="1"/>
    <col min="801" max="801" width="12.42578125" style="11" customWidth="1"/>
    <col min="802" max="802" width="13.140625" style="11" customWidth="1"/>
    <col min="803" max="803" width="12.28515625" style="11" customWidth="1"/>
    <col min="804" max="804" width="13.5703125" style="11" customWidth="1"/>
    <col min="805" max="805" width="12.7109375" style="11" customWidth="1"/>
    <col min="806" max="806" width="12.42578125" style="11" customWidth="1"/>
    <col min="807" max="807" width="11.42578125" style="11" customWidth="1"/>
    <col min="808" max="808" width="12.42578125" style="11" customWidth="1"/>
    <col min="809" max="1024" width="9.140625" style="11"/>
    <col min="1025" max="1025" width="8.140625" style="11" customWidth="1"/>
    <col min="1026" max="1026" width="18.7109375" style="11" customWidth="1"/>
    <col min="1027" max="1027" width="15" style="11" customWidth="1"/>
    <col min="1028" max="1028" width="14.42578125" style="11" customWidth="1"/>
    <col min="1029" max="1029" width="14.5703125" style="11" customWidth="1"/>
    <col min="1030" max="1030" width="15.140625" style="11" customWidth="1"/>
    <col min="1031" max="1031" width="14.5703125" style="11" customWidth="1"/>
    <col min="1032" max="1032" width="15.42578125" style="11" customWidth="1"/>
    <col min="1033" max="1033" width="14.28515625" style="11" customWidth="1"/>
    <col min="1034" max="1034" width="9.28515625" style="11" customWidth="1"/>
    <col min="1035" max="1035" width="9.5703125" style="11" customWidth="1"/>
    <col min="1036" max="1037" width="12.140625" style="11" customWidth="1"/>
    <col min="1038" max="1039" width="17.28515625" style="11" customWidth="1"/>
    <col min="1040" max="1040" width="16.28515625" style="11" customWidth="1"/>
    <col min="1041" max="1041" width="13.28515625" style="11" customWidth="1"/>
    <col min="1042" max="1042" width="12.85546875" style="11" customWidth="1"/>
    <col min="1043" max="1043" width="13.42578125" style="11" customWidth="1"/>
    <col min="1044" max="1047" width="12.5703125" style="11" customWidth="1"/>
    <col min="1048" max="1048" width="13.42578125" style="11" customWidth="1"/>
    <col min="1049" max="1049" width="13.7109375" style="11" customWidth="1"/>
    <col min="1050" max="1050" width="13" style="11" customWidth="1"/>
    <col min="1051" max="1051" width="7.5703125" style="11" customWidth="1"/>
    <col min="1052" max="1052" width="10.5703125" style="11" customWidth="1"/>
    <col min="1053" max="1053" width="8.85546875" style="11" customWidth="1"/>
    <col min="1054" max="1054" width="8.140625" style="11" customWidth="1"/>
    <col min="1055" max="1055" width="8.42578125" style="11" customWidth="1"/>
    <col min="1056" max="1056" width="13.140625" style="11" customWidth="1"/>
    <col min="1057" max="1057" width="12.42578125" style="11" customWidth="1"/>
    <col min="1058" max="1058" width="13.140625" style="11" customWidth="1"/>
    <col min="1059" max="1059" width="12.28515625" style="11" customWidth="1"/>
    <col min="1060" max="1060" width="13.5703125" style="11" customWidth="1"/>
    <col min="1061" max="1061" width="12.7109375" style="11" customWidth="1"/>
    <col min="1062" max="1062" width="12.42578125" style="11" customWidth="1"/>
    <col min="1063" max="1063" width="11.42578125" style="11" customWidth="1"/>
    <col min="1064" max="1064" width="12.42578125" style="11" customWidth="1"/>
    <col min="1065" max="1280" width="9.140625" style="11"/>
    <col min="1281" max="1281" width="8.140625" style="11" customWidth="1"/>
    <col min="1282" max="1282" width="18.7109375" style="11" customWidth="1"/>
    <col min="1283" max="1283" width="15" style="11" customWidth="1"/>
    <col min="1284" max="1284" width="14.42578125" style="11" customWidth="1"/>
    <col min="1285" max="1285" width="14.5703125" style="11" customWidth="1"/>
    <col min="1286" max="1286" width="15.140625" style="11" customWidth="1"/>
    <col min="1287" max="1287" width="14.5703125" style="11" customWidth="1"/>
    <col min="1288" max="1288" width="15.42578125" style="11" customWidth="1"/>
    <col min="1289" max="1289" width="14.28515625" style="11" customWidth="1"/>
    <col min="1290" max="1290" width="9.28515625" style="11" customWidth="1"/>
    <col min="1291" max="1291" width="9.5703125" style="11" customWidth="1"/>
    <col min="1292" max="1293" width="12.140625" style="11" customWidth="1"/>
    <col min="1294" max="1295" width="17.28515625" style="11" customWidth="1"/>
    <col min="1296" max="1296" width="16.28515625" style="11" customWidth="1"/>
    <col min="1297" max="1297" width="13.28515625" style="11" customWidth="1"/>
    <col min="1298" max="1298" width="12.85546875" style="11" customWidth="1"/>
    <col min="1299" max="1299" width="13.42578125" style="11" customWidth="1"/>
    <col min="1300" max="1303" width="12.5703125" style="11" customWidth="1"/>
    <col min="1304" max="1304" width="13.42578125" style="11" customWidth="1"/>
    <col min="1305" max="1305" width="13.7109375" style="11" customWidth="1"/>
    <col min="1306" max="1306" width="13" style="11" customWidth="1"/>
    <col min="1307" max="1307" width="7.5703125" style="11" customWidth="1"/>
    <col min="1308" max="1308" width="10.5703125" style="11" customWidth="1"/>
    <col min="1309" max="1309" width="8.85546875" style="11" customWidth="1"/>
    <col min="1310" max="1310" width="8.140625" style="11" customWidth="1"/>
    <col min="1311" max="1311" width="8.42578125" style="11" customWidth="1"/>
    <col min="1312" max="1312" width="13.140625" style="11" customWidth="1"/>
    <col min="1313" max="1313" width="12.42578125" style="11" customWidth="1"/>
    <col min="1314" max="1314" width="13.140625" style="11" customWidth="1"/>
    <col min="1315" max="1315" width="12.28515625" style="11" customWidth="1"/>
    <col min="1316" max="1316" width="13.5703125" style="11" customWidth="1"/>
    <col min="1317" max="1317" width="12.7109375" style="11" customWidth="1"/>
    <col min="1318" max="1318" width="12.42578125" style="11" customWidth="1"/>
    <col min="1319" max="1319" width="11.42578125" style="11" customWidth="1"/>
    <col min="1320" max="1320" width="12.42578125" style="11" customWidth="1"/>
    <col min="1321" max="1536" width="9.140625" style="11"/>
    <col min="1537" max="1537" width="8.140625" style="11" customWidth="1"/>
    <col min="1538" max="1538" width="18.7109375" style="11" customWidth="1"/>
    <col min="1539" max="1539" width="15" style="11" customWidth="1"/>
    <col min="1540" max="1540" width="14.42578125" style="11" customWidth="1"/>
    <col min="1541" max="1541" width="14.5703125" style="11" customWidth="1"/>
    <col min="1542" max="1542" width="15.140625" style="11" customWidth="1"/>
    <col min="1543" max="1543" width="14.5703125" style="11" customWidth="1"/>
    <col min="1544" max="1544" width="15.42578125" style="11" customWidth="1"/>
    <col min="1545" max="1545" width="14.28515625" style="11" customWidth="1"/>
    <col min="1546" max="1546" width="9.28515625" style="11" customWidth="1"/>
    <col min="1547" max="1547" width="9.5703125" style="11" customWidth="1"/>
    <col min="1548" max="1549" width="12.140625" style="11" customWidth="1"/>
    <col min="1550" max="1551" width="17.28515625" style="11" customWidth="1"/>
    <col min="1552" max="1552" width="16.28515625" style="11" customWidth="1"/>
    <col min="1553" max="1553" width="13.28515625" style="11" customWidth="1"/>
    <col min="1554" max="1554" width="12.85546875" style="11" customWidth="1"/>
    <col min="1555" max="1555" width="13.42578125" style="11" customWidth="1"/>
    <col min="1556" max="1559" width="12.5703125" style="11" customWidth="1"/>
    <col min="1560" max="1560" width="13.42578125" style="11" customWidth="1"/>
    <col min="1561" max="1561" width="13.7109375" style="11" customWidth="1"/>
    <col min="1562" max="1562" width="13" style="11" customWidth="1"/>
    <col min="1563" max="1563" width="7.5703125" style="11" customWidth="1"/>
    <col min="1564" max="1564" width="10.5703125" style="11" customWidth="1"/>
    <col min="1565" max="1565" width="8.85546875" style="11" customWidth="1"/>
    <col min="1566" max="1566" width="8.140625" style="11" customWidth="1"/>
    <col min="1567" max="1567" width="8.42578125" style="11" customWidth="1"/>
    <col min="1568" max="1568" width="13.140625" style="11" customWidth="1"/>
    <col min="1569" max="1569" width="12.42578125" style="11" customWidth="1"/>
    <col min="1570" max="1570" width="13.140625" style="11" customWidth="1"/>
    <col min="1571" max="1571" width="12.28515625" style="11" customWidth="1"/>
    <col min="1572" max="1572" width="13.5703125" style="11" customWidth="1"/>
    <col min="1573" max="1573" width="12.7109375" style="11" customWidth="1"/>
    <col min="1574" max="1574" width="12.42578125" style="11" customWidth="1"/>
    <col min="1575" max="1575" width="11.42578125" style="11" customWidth="1"/>
    <col min="1576" max="1576" width="12.42578125" style="11" customWidth="1"/>
    <col min="1577" max="1792" width="9.140625" style="11"/>
    <col min="1793" max="1793" width="8.140625" style="11" customWidth="1"/>
    <col min="1794" max="1794" width="18.7109375" style="11" customWidth="1"/>
    <col min="1795" max="1795" width="15" style="11" customWidth="1"/>
    <col min="1796" max="1796" width="14.42578125" style="11" customWidth="1"/>
    <col min="1797" max="1797" width="14.5703125" style="11" customWidth="1"/>
    <col min="1798" max="1798" width="15.140625" style="11" customWidth="1"/>
    <col min="1799" max="1799" width="14.5703125" style="11" customWidth="1"/>
    <col min="1800" max="1800" width="15.42578125" style="11" customWidth="1"/>
    <col min="1801" max="1801" width="14.28515625" style="11" customWidth="1"/>
    <col min="1802" max="1802" width="9.28515625" style="11" customWidth="1"/>
    <col min="1803" max="1803" width="9.5703125" style="11" customWidth="1"/>
    <col min="1804" max="1805" width="12.140625" style="11" customWidth="1"/>
    <col min="1806" max="1807" width="17.28515625" style="11" customWidth="1"/>
    <col min="1808" max="1808" width="16.28515625" style="11" customWidth="1"/>
    <col min="1809" max="1809" width="13.28515625" style="11" customWidth="1"/>
    <col min="1810" max="1810" width="12.85546875" style="11" customWidth="1"/>
    <col min="1811" max="1811" width="13.42578125" style="11" customWidth="1"/>
    <col min="1812" max="1815" width="12.5703125" style="11" customWidth="1"/>
    <col min="1816" max="1816" width="13.42578125" style="11" customWidth="1"/>
    <col min="1817" max="1817" width="13.7109375" style="11" customWidth="1"/>
    <col min="1818" max="1818" width="13" style="11" customWidth="1"/>
    <col min="1819" max="1819" width="7.5703125" style="11" customWidth="1"/>
    <col min="1820" max="1820" width="10.5703125" style="11" customWidth="1"/>
    <col min="1821" max="1821" width="8.85546875" style="11" customWidth="1"/>
    <col min="1822" max="1822" width="8.140625" style="11" customWidth="1"/>
    <col min="1823" max="1823" width="8.42578125" style="11" customWidth="1"/>
    <col min="1824" max="1824" width="13.140625" style="11" customWidth="1"/>
    <col min="1825" max="1825" width="12.42578125" style="11" customWidth="1"/>
    <col min="1826" max="1826" width="13.140625" style="11" customWidth="1"/>
    <col min="1827" max="1827" width="12.28515625" style="11" customWidth="1"/>
    <col min="1828" max="1828" width="13.5703125" style="11" customWidth="1"/>
    <col min="1829" max="1829" width="12.7109375" style="11" customWidth="1"/>
    <col min="1830" max="1830" width="12.42578125" style="11" customWidth="1"/>
    <col min="1831" max="1831" width="11.42578125" style="11" customWidth="1"/>
    <col min="1832" max="1832" width="12.42578125" style="11" customWidth="1"/>
    <col min="1833" max="2048" width="9.140625" style="11"/>
    <col min="2049" max="2049" width="8.140625" style="11" customWidth="1"/>
    <col min="2050" max="2050" width="18.7109375" style="11" customWidth="1"/>
    <col min="2051" max="2051" width="15" style="11" customWidth="1"/>
    <col min="2052" max="2052" width="14.42578125" style="11" customWidth="1"/>
    <col min="2053" max="2053" width="14.5703125" style="11" customWidth="1"/>
    <col min="2054" max="2054" width="15.140625" style="11" customWidth="1"/>
    <col min="2055" max="2055" width="14.5703125" style="11" customWidth="1"/>
    <col min="2056" max="2056" width="15.42578125" style="11" customWidth="1"/>
    <col min="2057" max="2057" width="14.28515625" style="11" customWidth="1"/>
    <col min="2058" max="2058" width="9.28515625" style="11" customWidth="1"/>
    <col min="2059" max="2059" width="9.5703125" style="11" customWidth="1"/>
    <col min="2060" max="2061" width="12.140625" style="11" customWidth="1"/>
    <col min="2062" max="2063" width="17.28515625" style="11" customWidth="1"/>
    <col min="2064" max="2064" width="16.28515625" style="11" customWidth="1"/>
    <col min="2065" max="2065" width="13.28515625" style="11" customWidth="1"/>
    <col min="2066" max="2066" width="12.85546875" style="11" customWidth="1"/>
    <col min="2067" max="2067" width="13.42578125" style="11" customWidth="1"/>
    <col min="2068" max="2071" width="12.5703125" style="11" customWidth="1"/>
    <col min="2072" max="2072" width="13.42578125" style="11" customWidth="1"/>
    <col min="2073" max="2073" width="13.7109375" style="11" customWidth="1"/>
    <col min="2074" max="2074" width="13" style="11" customWidth="1"/>
    <col min="2075" max="2075" width="7.5703125" style="11" customWidth="1"/>
    <col min="2076" max="2076" width="10.5703125" style="11" customWidth="1"/>
    <col min="2077" max="2077" width="8.85546875" style="11" customWidth="1"/>
    <col min="2078" max="2078" width="8.140625" style="11" customWidth="1"/>
    <col min="2079" max="2079" width="8.42578125" style="11" customWidth="1"/>
    <col min="2080" max="2080" width="13.140625" style="11" customWidth="1"/>
    <col min="2081" max="2081" width="12.42578125" style="11" customWidth="1"/>
    <col min="2082" max="2082" width="13.140625" style="11" customWidth="1"/>
    <col min="2083" max="2083" width="12.28515625" style="11" customWidth="1"/>
    <col min="2084" max="2084" width="13.5703125" style="11" customWidth="1"/>
    <col min="2085" max="2085" width="12.7109375" style="11" customWidth="1"/>
    <col min="2086" max="2086" width="12.42578125" style="11" customWidth="1"/>
    <col min="2087" max="2087" width="11.42578125" style="11" customWidth="1"/>
    <col min="2088" max="2088" width="12.42578125" style="11" customWidth="1"/>
    <col min="2089" max="2304" width="9.140625" style="11"/>
    <col min="2305" max="2305" width="8.140625" style="11" customWidth="1"/>
    <col min="2306" max="2306" width="18.7109375" style="11" customWidth="1"/>
    <col min="2307" max="2307" width="15" style="11" customWidth="1"/>
    <col min="2308" max="2308" width="14.42578125" style="11" customWidth="1"/>
    <col min="2309" max="2309" width="14.5703125" style="11" customWidth="1"/>
    <col min="2310" max="2310" width="15.140625" style="11" customWidth="1"/>
    <col min="2311" max="2311" width="14.5703125" style="11" customWidth="1"/>
    <col min="2312" max="2312" width="15.42578125" style="11" customWidth="1"/>
    <col min="2313" max="2313" width="14.28515625" style="11" customWidth="1"/>
    <col min="2314" max="2314" width="9.28515625" style="11" customWidth="1"/>
    <col min="2315" max="2315" width="9.5703125" style="11" customWidth="1"/>
    <col min="2316" max="2317" width="12.140625" style="11" customWidth="1"/>
    <col min="2318" max="2319" width="17.28515625" style="11" customWidth="1"/>
    <col min="2320" max="2320" width="16.28515625" style="11" customWidth="1"/>
    <col min="2321" max="2321" width="13.28515625" style="11" customWidth="1"/>
    <col min="2322" max="2322" width="12.85546875" style="11" customWidth="1"/>
    <col min="2323" max="2323" width="13.42578125" style="11" customWidth="1"/>
    <col min="2324" max="2327" width="12.5703125" style="11" customWidth="1"/>
    <col min="2328" max="2328" width="13.42578125" style="11" customWidth="1"/>
    <col min="2329" max="2329" width="13.7109375" style="11" customWidth="1"/>
    <col min="2330" max="2330" width="13" style="11" customWidth="1"/>
    <col min="2331" max="2331" width="7.5703125" style="11" customWidth="1"/>
    <col min="2332" max="2332" width="10.5703125" style="11" customWidth="1"/>
    <col min="2333" max="2333" width="8.85546875" style="11" customWidth="1"/>
    <col min="2334" max="2334" width="8.140625" style="11" customWidth="1"/>
    <col min="2335" max="2335" width="8.42578125" style="11" customWidth="1"/>
    <col min="2336" max="2336" width="13.140625" style="11" customWidth="1"/>
    <col min="2337" max="2337" width="12.42578125" style="11" customWidth="1"/>
    <col min="2338" max="2338" width="13.140625" style="11" customWidth="1"/>
    <col min="2339" max="2339" width="12.28515625" style="11" customWidth="1"/>
    <col min="2340" max="2340" width="13.5703125" style="11" customWidth="1"/>
    <col min="2341" max="2341" width="12.7109375" style="11" customWidth="1"/>
    <col min="2342" max="2342" width="12.42578125" style="11" customWidth="1"/>
    <col min="2343" max="2343" width="11.42578125" style="11" customWidth="1"/>
    <col min="2344" max="2344" width="12.42578125" style="11" customWidth="1"/>
    <col min="2345" max="2560" width="9.140625" style="11"/>
    <col min="2561" max="2561" width="8.140625" style="11" customWidth="1"/>
    <col min="2562" max="2562" width="18.7109375" style="11" customWidth="1"/>
    <col min="2563" max="2563" width="15" style="11" customWidth="1"/>
    <col min="2564" max="2564" width="14.42578125" style="11" customWidth="1"/>
    <col min="2565" max="2565" width="14.5703125" style="11" customWidth="1"/>
    <col min="2566" max="2566" width="15.140625" style="11" customWidth="1"/>
    <col min="2567" max="2567" width="14.5703125" style="11" customWidth="1"/>
    <col min="2568" max="2568" width="15.42578125" style="11" customWidth="1"/>
    <col min="2569" max="2569" width="14.28515625" style="11" customWidth="1"/>
    <col min="2570" max="2570" width="9.28515625" style="11" customWidth="1"/>
    <col min="2571" max="2571" width="9.5703125" style="11" customWidth="1"/>
    <col min="2572" max="2573" width="12.140625" style="11" customWidth="1"/>
    <col min="2574" max="2575" width="17.28515625" style="11" customWidth="1"/>
    <col min="2576" max="2576" width="16.28515625" style="11" customWidth="1"/>
    <col min="2577" max="2577" width="13.28515625" style="11" customWidth="1"/>
    <col min="2578" max="2578" width="12.85546875" style="11" customWidth="1"/>
    <col min="2579" max="2579" width="13.42578125" style="11" customWidth="1"/>
    <col min="2580" max="2583" width="12.5703125" style="11" customWidth="1"/>
    <col min="2584" max="2584" width="13.42578125" style="11" customWidth="1"/>
    <col min="2585" max="2585" width="13.7109375" style="11" customWidth="1"/>
    <col min="2586" max="2586" width="13" style="11" customWidth="1"/>
    <col min="2587" max="2587" width="7.5703125" style="11" customWidth="1"/>
    <col min="2588" max="2588" width="10.5703125" style="11" customWidth="1"/>
    <col min="2589" max="2589" width="8.85546875" style="11" customWidth="1"/>
    <col min="2590" max="2590" width="8.140625" style="11" customWidth="1"/>
    <col min="2591" max="2591" width="8.42578125" style="11" customWidth="1"/>
    <col min="2592" max="2592" width="13.140625" style="11" customWidth="1"/>
    <col min="2593" max="2593" width="12.42578125" style="11" customWidth="1"/>
    <col min="2594" max="2594" width="13.140625" style="11" customWidth="1"/>
    <col min="2595" max="2595" width="12.28515625" style="11" customWidth="1"/>
    <col min="2596" max="2596" width="13.5703125" style="11" customWidth="1"/>
    <col min="2597" max="2597" width="12.7109375" style="11" customWidth="1"/>
    <col min="2598" max="2598" width="12.42578125" style="11" customWidth="1"/>
    <col min="2599" max="2599" width="11.42578125" style="11" customWidth="1"/>
    <col min="2600" max="2600" width="12.42578125" style="11" customWidth="1"/>
    <col min="2601" max="2816" width="9.140625" style="11"/>
    <col min="2817" max="2817" width="8.140625" style="11" customWidth="1"/>
    <col min="2818" max="2818" width="18.7109375" style="11" customWidth="1"/>
    <col min="2819" max="2819" width="15" style="11" customWidth="1"/>
    <col min="2820" max="2820" width="14.42578125" style="11" customWidth="1"/>
    <col min="2821" max="2821" width="14.5703125" style="11" customWidth="1"/>
    <col min="2822" max="2822" width="15.140625" style="11" customWidth="1"/>
    <col min="2823" max="2823" width="14.5703125" style="11" customWidth="1"/>
    <col min="2824" max="2824" width="15.42578125" style="11" customWidth="1"/>
    <col min="2825" max="2825" width="14.28515625" style="11" customWidth="1"/>
    <col min="2826" max="2826" width="9.28515625" style="11" customWidth="1"/>
    <col min="2827" max="2827" width="9.5703125" style="11" customWidth="1"/>
    <col min="2828" max="2829" width="12.140625" style="11" customWidth="1"/>
    <col min="2830" max="2831" width="17.28515625" style="11" customWidth="1"/>
    <col min="2832" max="2832" width="16.28515625" style="11" customWidth="1"/>
    <col min="2833" max="2833" width="13.28515625" style="11" customWidth="1"/>
    <col min="2834" max="2834" width="12.85546875" style="11" customWidth="1"/>
    <col min="2835" max="2835" width="13.42578125" style="11" customWidth="1"/>
    <col min="2836" max="2839" width="12.5703125" style="11" customWidth="1"/>
    <col min="2840" max="2840" width="13.42578125" style="11" customWidth="1"/>
    <col min="2841" max="2841" width="13.7109375" style="11" customWidth="1"/>
    <col min="2842" max="2842" width="13" style="11" customWidth="1"/>
    <col min="2843" max="2843" width="7.5703125" style="11" customWidth="1"/>
    <col min="2844" max="2844" width="10.5703125" style="11" customWidth="1"/>
    <col min="2845" max="2845" width="8.85546875" style="11" customWidth="1"/>
    <col min="2846" max="2846" width="8.140625" style="11" customWidth="1"/>
    <col min="2847" max="2847" width="8.42578125" style="11" customWidth="1"/>
    <col min="2848" max="2848" width="13.140625" style="11" customWidth="1"/>
    <col min="2849" max="2849" width="12.42578125" style="11" customWidth="1"/>
    <col min="2850" max="2850" width="13.140625" style="11" customWidth="1"/>
    <col min="2851" max="2851" width="12.28515625" style="11" customWidth="1"/>
    <col min="2852" max="2852" width="13.5703125" style="11" customWidth="1"/>
    <col min="2853" max="2853" width="12.7109375" style="11" customWidth="1"/>
    <col min="2854" max="2854" width="12.42578125" style="11" customWidth="1"/>
    <col min="2855" max="2855" width="11.42578125" style="11" customWidth="1"/>
    <col min="2856" max="2856" width="12.42578125" style="11" customWidth="1"/>
    <col min="2857" max="3072" width="9.140625" style="11"/>
    <col min="3073" max="3073" width="8.140625" style="11" customWidth="1"/>
    <col min="3074" max="3074" width="18.7109375" style="11" customWidth="1"/>
    <col min="3075" max="3075" width="15" style="11" customWidth="1"/>
    <col min="3076" max="3076" width="14.42578125" style="11" customWidth="1"/>
    <col min="3077" max="3077" width="14.5703125" style="11" customWidth="1"/>
    <col min="3078" max="3078" width="15.140625" style="11" customWidth="1"/>
    <col min="3079" max="3079" width="14.5703125" style="11" customWidth="1"/>
    <col min="3080" max="3080" width="15.42578125" style="11" customWidth="1"/>
    <col min="3081" max="3081" width="14.28515625" style="11" customWidth="1"/>
    <col min="3082" max="3082" width="9.28515625" style="11" customWidth="1"/>
    <col min="3083" max="3083" width="9.5703125" style="11" customWidth="1"/>
    <col min="3084" max="3085" width="12.140625" style="11" customWidth="1"/>
    <col min="3086" max="3087" width="17.28515625" style="11" customWidth="1"/>
    <col min="3088" max="3088" width="16.28515625" style="11" customWidth="1"/>
    <col min="3089" max="3089" width="13.28515625" style="11" customWidth="1"/>
    <col min="3090" max="3090" width="12.85546875" style="11" customWidth="1"/>
    <col min="3091" max="3091" width="13.42578125" style="11" customWidth="1"/>
    <col min="3092" max="3095" width="12.5703125" style="11" customWidth="1"/>
    <col min="3096" max="3096" width="13.42578125" style="11" customWidth="1"/>
    <col min="3097" max="3097" width="13.7109375" style="11" customWidth="1"/>
    <col min="3098" max="3098" width="13" style="11" customWidth="1"/>
    <col min="3099" max="3099" width="7.5703125" style="11" customWidth="1"/>
    <col min="3100" max="3100" width="10.5703125" style="11" customWidth="1"/>
    <col min="3101" max="3101" width="8.85546875" style="11" customWidth="1"/>
    <col min="3102" max="3102" width="8.140625" style="11" customWidth="1"/>
    <col min="3103" max="3103" width="8.42578125" style="11" customWidth="1"/>
    <col min="3104" max="3104" width="13.140625" style="11" customWidth="1"/>
    <col min="3105" max="3105" width="12.42578125" style="11" customWidth="1"/>
    <col min="3106" max="3106" width="13.140625" style="11" customWidth="1"/>
    <col min="3107" max="3107" width="12.28515625" style="11" customWidth="1"/>
    <col min="3108" max="3108" width="13.5703125" style="11" customWidth="1"/>
    <col min="3109" max="3109" width="12.7109375" style="11" customWidth="1"/>
    <col min="3110" max="3110" width="12.42578125" style="11" customWidth="1"/>
    <col min="3111" max="3111" width="11.42578125" style="11" customWidth="1"/>
    <col min="3112" max="3112" width="12.42578125" style="11" customWidth="1"/>
    <col min="3113" max="3328" width="9.140625" style="11"/>
    <col min="3329" max="3329" width="8.140625" style="11" customWidth="1"/>
    <col min="3330" max="3330" width="18.7109375" style="11" customWidth="1"/>
    <col min="3331" max="3331" width="15" style="11" customWidth="1"/>
    <col min="3332" max="3332" width="14.42578125" style="11" customWidth="1"/>
    <col min="3333" max="3333" width="14.5703125" style="11" customWidth="1"/>
    <col min="3334" max="3334" width="15.140625" style="11" customWidth="1"/>
    <col min="3335" max="3335" width="14.5703125" style="11" customWidth="1"/>
    <col min="3336" max="3336" width="15.42578125" style="11" customWidth="1"/>
    <col min="3337" max="3337" width="14.28515625" style="11" customWidth="1"/>
    <col min="3338" max="3338" width="9.28515625" style="11" customWidth="1"/>
    <col min="3339" max="3339" width="9.5703125" style="11" customWidth="1"/>
    <col min="3340" max="3341" width="12.140625" style="11" customWidth="1"/>
    <col min="3342" max="3343" width="17.28515625" style="11" customWidth="1"/>
    <col min="3344" max="3344" width="16.28515625" style="11" customWidth="1"/>
    <col min="3345" max="3345" width="13.28515625" style="11" customWidth="1"/>
    <col min="3346" max="3346" width="12.85546875" style="11" customWidth="1"/>
    <col min="3347" max="3347" width="13.42578125" style="11" customWidth="1"/>
    <col min="3348" max="3351" width="12.5703125" style="11" customWidth="1"/>
    <col min="3352" max="3352" width="13.42578125" style="11" customWidth="1"/>
    <col min="3353" max="3353" width="13.7109375" style="11" customWidth="1"/>
    <col min="3354" max="3354" width="13" style="11" customWidth="1"/>
    <col min="3355" max="3355" width="7.5703125" style="11" customWidth="1"/>
    <col min="3356" max="3356" width="10.5703125" style="11" customWidth="1"/>
    <col min="3357" max="3357" width="8.85546875" style="11" customWidth="1"/>
    <col min="3358" max="3358" width="8.140625" style="11" customWidth="1"/>
    <col min="3359" max="3359" width="8.42578125" style="11" customWidth="1"/>
    <col min="3360" max="3360" width="13.140625" style="11" customWidth="1"/>
    <col min="3361" max="3361" width="12.42578125" style="11" customWidth="1"/>
    <col min="3362" max="3362" width="13.140625" style="11" customWidth="1"/>
    <col min="3363" max="3363" width="12.28515625" style="11" customWidth="1"/>
    <col min="3364" max="3364" width="13.5703125" style="11" customWidth="1"/>
    <col min="3365" max="3365" width="12.7109375" style="11" customWidth="1"/>
    <col min="3366" max="3366" width="12.42578125" style="11" customWidth="1"/>
    <col min="3367" max="3367" width="11.42578125" style="11" customWidth="1"/>
    <col min="3368" max="3368" width="12.42578125" style="11" customWidth="1"/>
    <col min="3369" max="3584" width="9.140625" style="11"/>
    <col min="3585" max="3585" width="8.140625" style="11" customWidth="1"/>
    <col min="3586" max="3586" width="18.7109375" style="11" customWidth="1"/>
    <col min="3587" max="3587" width="15" style="11" customWidth="1"/>
    <col min="3588" max="3588" width="14.42578125" style="11" customWidth="1"/>
    <col min="3589" max="3589" width="14.5703125" style="11" customWidth="1"/>
    <col min="3590" max="3590" width="15.140625" style="11" customWidth="1"/>
    <col min="3591" max="3591" width="14.5703125" style="11" customWidth="1"/>
    <col min="3592" max="3592" width="15.42578125" style="11" customWidth="1"/>
    <col min="3593" max="3593" width="14.28515625" style="11" customWidth="1"/>
    <col min="3594" max="3594" width="9.28515625" style="11" customWidth="1"/>
    <col min="3595" max="3595" width="9.5703125" style="11" customWidth="1"/>
    <col min="3596" max="3597" width="12.140625" style="11" customWidth="1"/>
    <col min="3598" max="3599" width="17.28515625" style="11" customWidth="1"/>
    <col min="3600" max="3600" width="16.28515625" style="11" customWidth="1"/>
    <col min="3601" max="3601" width="13.28515625" style="11" customWidth="1"/>
    <col min="3602" max="3602" width="12.85546875" style="11" customWidth="1"/>
    <col min="3603" max="3603" width="13.42578125" style="11" customWidth="1"/>
    <col min="3604" max="3607" width="12.5703125" style="11" customWidth="1"/>
    <col min="3608" max="3608" width="13.42578125" style="11" customWidth="1"/>
    <col min="3609" max="3609" width="13.7109375" style="11" customWidth="1"/>
    <col min="3610" max="3610" width="13" style="11" customWidth="1"/>
    <col min="3611" max="3611" width="7.5703125" style="11" customWidth="1"/>
    <col min="3612" max="3612" width="10.5703125" style="11" customWidth="1"/>
    <col min="3613" max="3613" width="8.85546875" style="11" customWidth="1"/>
    <col min="3614" max="3614" width="8.140625" style="11" customWidth="1"/>
    <col min="3615" max="3615" width="8.42578125" style="11" customWidth="1"/>
    <col min="3616" max="3616" width="13.140625" style="11" customWidth="1"/>
    <col min="3617" max="3617" width="12.42578125" style="11" customWidth="1"/>
    <col min="3618" max="3618" width="13.140625" style="11" customWidth="1"/>
    <col min="3619" max="3619" width="12.28515625" style="11" customWidth="1"/>
    <col min="3620" max="3620" width="13.5703125" style="11" customWidth="1"/>
    <col min="3621" max="3621" width="12.7109375" style="11" customWidth="1"/>
    <col min="3622" max="3622" width="12.42578125" style="11" customWidth="1"/>
    <col min="3623" max="3623" width="11.42578125" style="11" customWidth="1"/>
    <col min="3624" max="3624" width="12.42578125" style="11" customWidth="1"/>
    <col min="3625" max="3840" width="9.140625" style="11"/>
    <col min="3841" max="3841" width="8.140625" style="11" customWidth="1"/>
    <col min="3842" max="3842" width="18.7109375" style="11" customWidth="1"/>
    <col min="3843" max="3843" width="15" style="11" customWidth="1"/>
    <col min="3844" max="3844" width="14.42578125" style="11" customWidth="1"/>
    <col min="3845" max="3845" width="14.5703125" style="11" customWidth="1"/>
    <col min="3846" max="3846" width="15.140625" style="11" customWidth="1"/>
    <col min="3847" max="3847" width="14.5703125" style="11" customWidth="1"/>
    <col min="3848" max="3848" width="15.42578125" style="11" customWidth="1"/>
    <col min="3849" max="3849" width="14.28515625" style="11" customWidth="1"/>
    <col min="3850" max="3850" width="9.28515625" style="11" customWidth="1"/>
    <col min="3851" max="3851" width="9.5703125" style="11" customWidth="1"/>
    <col min="3852" max="3853" width="12.140625" style="11" customWidth="1"/>
    <col min="3854" max="3855" width="17.28515625" style="11" customWidth="1"/>
    <col min="3856" max="3856" width="16.28515625" style="11" customWidth="1"/>
    <col min="3857" max="3857" width="13.28515625" style="11" customWidth="1"/>
    <col min="3858" max="3858" width="12.85546875" style="11" customWidth="1"/>
    <col min="3859" max="3859" width="13.42578125" style="11" customWidth="1"/>
    <col min="3860" max="3863" width="12.5703125" style="11" customWidth="1"/>
    <col min="3864" max="3864" width="13.42578125" style="11" customWidth="1"/>
    <col min="3865" max="3865" width="13.7109375" style="11" customWidth="1"/>
    <col min="3866" max="3866" width="13" style="11" customWidth="1"/>
    <col min="3867" max="3867" width="7.5703125" style="11" customWidth="1"/>
    <col min="3868" max="3868" width="10.5703125" style="11" customWidth="1"/>
    <col min="3869" max="3869" width="8.85546875" style="11" customWidth="1"/>
    <col min="3870" max="3870" width="8.140625" style="11" customWidth="1"/>
    <col min="3871" max="3871" width="8.42578125" style="11" customWidth="1"/>
    <col min="3872" max="3872" width="13.140625" style="11" customWidth="1"/>
    <col min="3873" max="3873" width="12.42578125" style="11" customWidth="1"/>
    <col min="3874" max="3874" width="13.140625" style="11" customWidth="1"/>
    <col min="3875" max="3875" width="12.28515625" style="11" customWidth="1"/>
    <col min="3876" max="3876" width="13.5703125" style="11" customWidth="1"/>
    <col min="3877" max="3877" width="12.7109375" style="11" customWidth="1"/>
    <col min="3878" max="3878" width="12.42578125" style="11" customWidth="1"/>
    <col min="3879" max="3879" width="11.42578125" style="11" customWidth="1"/>
    <col min="3880" max="3880" width="12.42578125" style="11" customWidth="1"/>
    <col min="3881" max="4096" width="9.140625" style="11"/>
    <col min="4097" max="4097" width="8.140625" style="11" customWidth="1"/>
    <col min="4098" max="4098" width="18.7109375" style="11" customWidth="1"/>
    <col min="4099" max="4099" width="15" style="11" customWidth="1"/>
    <col min="4100" max="4100" width="14.42578125" style="11" customWidth="1"/>
    <col min="4101" max="4101" width="14.5703125" style="11" customWidth="1"/>
    <col min="4102" max="4102" width="15.140625" style="11" customWidth="1"/>
    <col min="4103" max="4103" width="14.5703125" style="11" customWidth="1"/>
    <col min="4104" max="4104" width="15.42578125" style="11" customWidth="1"/>
    <col min="4105" max="4105" width="14.28515625" style="11" customWidth="1"/>
    <col min="4106" max="4106" width="9.28515625" style="11" customWidth="1"/>
    <col min="4107" max="4107" width="9.5703125" style="11" customWidth="1"/>
    <col min="4108" max="4109" width="12.140625" style="11" customWidth="1"/>
    <col min="4110" max="4111" width="17.28515625" style="11" customWidth="1"/>
    <col min="4112" max="4112" width="16.28515625" style="11" customWidth="1"/>
    <col min="4113" max="4113" width="13.28515625" style="11" customWidth="1"/>
    <col min="4114" max="4114" width="12.85546875" style="11" customWidth="1"/>
    <col min="4115" max="4115" width="13.42578125" style="11" customWidth="1"/>
    <col min="4116" max="4119" width="12.5703125" style="11" customWidth="1"/>
    <col min="4120" max="4120" width="13.42578125" style="11" customWidth="1"/>
    <col min="4121" max="4121" width="13.7109375" style="11" customWidth="1"/>
    <col min="4122" max="4122" width="13" style="11" customWidth="1"/>
    <col min="4123" max="4123" width="7.5703125" style="11" customWidth="1"/>
    <col min="4124" max="4124" width="10.5703125" style="11" customWidth="1"/>
    <col min="4125" max="4125" width="8.85546875" style="11" customWidth="1"/>
    <col min="4126" max="4126" width="8.140625" style="11" customWidth="1"/>
    <col min="4127" max="4127" width="8.42578125" style="11" customWidth="1"/>
    <col min="4128" max="4128" width="13.140625" style="11" customWidth="1"/>
    <col min="4129" max="4129" width="12.42578125" style="11" customWidth="1"/>
    <col min="4130" max="4130" width="13.140625" style="11" customWidth="1"/>
    <col min="4131" max="4131" width="12.28515625" style="11" customWidth="1"/>
    <col min="4132" max="4132" width="13.5703125" style="11" customWidth="1"/>
    <col min="4133" max="4133" width="12.7109375" style="11" customWidth="1"/>
    <col min="4134" max="4134" width="12.42578125" style="11" customWidth="1"/>
    <col min="4135" max="4135" width="11.42578125" style="11" customWidth="1"/>
    <col min="4136" max="4136" width="12.42578125" style="11" customWidth="1"/>
    <col min="4137" max="4352" width="9.140625" style="11"/>
    <col min="4353" max="4353" width="8.140625" style="11" customWidth="1"/>
    <col min="4354" max="4354" width="18.7109375" style="11" customWidth="1"/>
    <col min="4355" max="4355" width="15" style="11" customWidth="1"/>
    <col min="4356" max="4356" width="14.42578125" style="11" customWidth="1"/>
    <col min="4357" max="4357" width="14.5703125" style="11" customWidth="1"/>
    <col min="4358" max="4358" width="15.140625" style="11" customWidth="1"/>
    <col min="4359" max="4359" width="14.5703125" style="11" customWidth="1"/>
    <col min="4360" max="4360" width="15.42578125" style="11" customWidth="1"/>
    <col min="4361" max="4361" width="14.28515625" style="11" customWidth="1"/>
    <col min="4362" max="4362" width="9.28515625" style="11" customWidth="1"/>
    <col min="4363" max="4363" width="9.5703125" style="11" customWidth="1"/>
    <col min="4364" max="4365" width="12.140625" style="11" customWidth="1"/>
    <col min="4366" max="4367" width="17.28515625" style="11" customWidth="1"/>
    <col min="4368" max="4368" width="16.28515625" style="11" customWidth="1"/>
    <col min="4369" max="4369" width="13.28515625" style="11" customWidth="1"/>
    <col min="4370" max="4370" width="12.85546875" style="11" customWidth="1"/>
    <col min="4371" max="4371" width="13.42578125" style="11" customWidth="1"/>
    <col min="4372" max="4375" width="12.5703125" style="11" customWidth="1"/>
    <col min="4376" max="4376" width="13.42578125" style="11" customWidth="1"/>
    <col min="4377" max="4377" width="13.7109375" style="11" customWidth="1"/>
    <col min="4378" max="4378" width="13" style="11" customWidth="1"/>
    <col min="4379" max="4379" width="7.5703125" style="11" customWidth="1"/>
    <col min="4380" max="4380" width="10.5703125" style="11" customWidth="1"/>
    <col min="4381" max="4381" width="8.85546875" style="11" customWidth="1"/>
    <col min="4382" max="4382" width="8.140625" style="11" customWidth="1"/>
    <col min="4383" max="4383" width="8.42578125" style="11" customWidth="1"/>
    <col min="4384" max="4384" width="13.140625" style="11" customWidth="1"/>
    <col min="4385" max="4385" width="12.42578125" style="11" customWidth="1"/>
    <col min="4386" max="4386" width="13.140625" style="11" customWidth="1"/>
    <col min="4387" max="4387" width="12.28515625" style="11" customWidth="1"/>
    <col min="4388" max="4388" width="13.5703125" style="11" customWidth="1"/>
    <col min="4389" max="4389" width="12.7109375" style="11" customWidth="1"/>
    <col min="4390" max="4390" width="12.42578125" style="11" customWidth="1"/>
    <col min="4391" max="4391" width="11.42578125" style="11" customWidth="1"/>
    <col min="4392" max="4392" width="12.42578125" style="11" customWidth="1"/>
    <col min="4393" max="4608" width="9.140625" style="11"/>
    <col min="4609" max="4609" width="8.140625" style="11" customWidth="1"/>
    <col min="4610" max="4610" width="18.7109375" style="11" customWidth="1"/>
    <col min="4611" max="4611" width="15" style="11" customWidth="1"/>
    <col min="4612" max="4612" width="14.42578125" style="11" customWidth="1"/>
    <col min="4613" max="4613" width="14.5703125" style="11" customWidth="1"/>
    <col min="4614" max="4614" width="15.140625" style="11" customWidth="1"/>
    <col min="4615" max="4615" width="14.5703125" style="11" customWidth="1"/>
    <col min="4616" max="4616" width="15.42578125" style="11" customWidth="1"/>
    <col min="4617" max="4617" width="14.28515625" style="11" customWidth="1"/>
    <col min="4618" max="4618" width="9.28515625" style="11" customWidth="1"/>
    <col min="4619" max="4619" width="9.5703125" style="11" customWidth="1"/>
    <col min="4620" max="4621" width="12.140625" style="11" customWidth="1"/>
    <col min="4622" max="4623" width="17.28515625" style="11" customWidth="1"/>
    <col min="4624" max="4624" width="16.28515625" style="11" customWidth="1"/>
    <col min="4625" max="4625" width="13.28515625" style="11" customWidth="1"/>
    <col min="4626" max="4626" width="12.85546875" style="11" customWidth="1"/>
    <col min="4627" max="4627" width="13.42578125" style="11" customWidth="1"/>
    <col min="4628" max="4631" width="12.5703125" style="11" customWidth="1"/>
    <col min="4632" max="4632" width="13.42578125" style="11" customWidth="1"/>
    <col min="4633" max="4633" width="13.7109375" style="11" customWidth="1"/>
    <col min="4634" max="4634" width="13" style="11" customWidth="1"/>
    <col min="4635" max="4635" width="7.5703125" style="11" customWidth="1"/>
    <col min="4636" max="4636" width="10.5703125" style="11" customWidth="1"/>
    <col min="4637" max="4637" width="8.85546875" style="11" customWidth="1"/>
    <col min="4638" max="4638" width="8.140625" style="11" customWidth="1"/>
    <col min="4639" max="4639" width="8.42578125" style="11" customWidth="1"/>
    <col min="4640" max="4640" width="13.140625" style="11" customWidth="1"/>
    <col min="4641" max="4641" width="12.42578125" style="11" customWidth="1"/>
    <col min="4642" max="4642" width="13.140625" style="11" customWidth="1"/>
    <col min="4643" max="4643" width="12.28515625" style="11" customWidth="1"/>
    <col min="4644" max="4644" width="13.5703125" style="11" customWidth="1"/>
    <col min="4645" max="4645" width="12.7109375" style="11" customWidth="1"/>
    <col min="4646" max="4646" width="12.42578125" style="11" customWidth="1"/>
    <col min="4647" max="4647" width="11.42578125" style="11" customWidth="1"/>
    <col min="4648" max="4648" width="12.42578125" style="11" customWidth="1"/>
    <col min="4649" max="4864" width="9.140625" style="11"/>
    <col min="4865" max="4865" width="8.140625" style="11" customWidth="1"/>
    <col min="4866" max="4866" width="18.7109375" style="11" customWidth="1"/>
    <col min="4867" max="4867" width="15" style="11" customWidth="1"/>
    <col min="4868" max="4868" width="14.42578125" style="11" customWidth="1"/>
    <col min="4869" max="4869" width="14.5703125" style="11" customWidth="1"/>
    <col min="4870" max="4870" width="15.140625" style="11" customWidth="1"/>
    <col min="4871" max="4871" width="14.5703125" style="11" customWidth="1"/>
    <col min="4872" max="4872" width="15.42578125" style="11" customWidth="1"/>
    <col min="4873" max="4873" width="14.28515625" style="11" customWidth="1"/>
    <col min="4874" max="4874" width="9.28515625" style="11" customWidth="1"/>
    <col min="4875" max="4875" width="9.5703125" style="11" customWidth="1"/>
    <col min="4876" max="4877" width="12.140625" style="11" customWidth="1"/>
    <col min="4878" max="4879" width="17.28515625" style="11" customWidth="1"/>
    <col min="4880" max="4880" width="16.28515625" style="11" customWidth="1"/>
    <col min="4881" max="4881" width="13.28515625" style="11" customWidth="1"/>
    <col min="4882" max="4882" width="12.85546875" style="11" customWidth="1"/>
    <col min="4883" max="4883" width="13.42578125" style="11" customWidth="1"/>
    <col min="4884" max="4887" width="12.5703125" style="11" customWidth="1"/>
    <col min="4888" max="4888" width="13.42578125" style="11" customWidth="1"/>
    <col min="4889" max="4889" width="13.7109375" style="11" customWidth="1"/>
    <col min="4890" max="4890" width="13" style="11" customWidth="1"/>
    <col min="4891" max="4891" width="7.5703125" style="11" customWidth="1"/>
    <col min="4892" max="4892" width="10.5703125" style="11" customWidth="1"/>
    <col min="4893" max="4893" width="8.85546875" style="11" customWidth="1"/>
    <col min="4894" max="4894" width="8.140625" style="11" customWidth="1"/>
    <col min="4895" max="4895" width="8.42578125" style="11" customWidth="1"/>
    <col min="4896" max="4896" width="13.140625" style="11" customWidth="1"/>
    <col min="4897" max="4897" width="12.42578125" style="11" customWidth="1"/>
    <col min="4898" max="4898" width="13.140625" style="11" customWidth="1"/>
    <col min="4899" max="4899" width="12.28515625" style="11" customWidth="1"/>
    <col min="4900" max="4900" width="13.5703125" style="11" customWidth="1"/>
    <col min="4901" max="4901" width="12.7109375" style="11" customWidth="1"/>
    <col min="4902" max="4902" width="12.42578125" style="11" customWidth="1"/>
    <col min="4903" max="4903" width="11.42578125" style="11" customWidth="1"/>
    <col min="4904" max="4904" width="12.42578125" style="11" customWidth="1"/>
    <col min="4905" max="5120" width="9.140625" style="11"/>
    <col min="5121" max="5121" width="8.140625" style="11" customWidth="1"/>
    <col min="5122" max="5122" width="18.7109375" style="11" customWidth="1"/>
    <col min="5123" max="5123" width="15" style="11" customWidth="1"/>
    <col min="5124" max="5124" width="14.42578125" style="11" customWidth="1"/>
    <col min="5125" max="5125" width="14.5703125" style="11" customWidth="1"/>
    <col min="5126" max="5126" width="15.140625" style="11" customWidth="1"/>
    <col min="5127" max="5127" width="14.5703125" style="11" customWidth="1"/>
    <col min="5128" max="5128" width="15.42578125" style="11" customWidth="1"/>
    <col min="5129" max="5129" width="14.28515625" style="11" customWidth="1"/>
    <col min="5130" max="5130" width="9.28515625" style="11" customWidth="1"/>
    <col min="5131" max="5131" width="9.5703125" style="11" customWidth="1"/>
    <col min="5132" max="5133" width="12.140625" style="11" customWidth="1"/>
    <col min="5134" max="5135" width="17.28515625" style="11" customWidth="1"/>
    <col min="5136" max="5136" width="16.28515625" style="11" customWidth="1"/>
    <col min="5137" max="5137" width="13.28515625" style="11" customWidth="1"/>
    <col min="5138" max="5138" width="12.85546875" style="11" customWidth="1"/>
    <col min="5139" max="5139" width="13.42578125" style="11" customWidth="1"/>
    <col min="5140" max="5143" width="12.5703125" style="11" customWidth="1"/>
    <col min="5144" max="5144" width="13.42578125" style="11" customWidth="1"/>
    <col min="5145" max="5145" width="13.7109375" style="11" customWidth="1"/>
    <col min="5146" max="5146" width="13" style="11" customWidth="1"/>
    <col min="5147" max="5147" width="7.5703125" style="11" customWidth="1"/>
    <col min="5148" max="5148" width="10.5703125" style="11" customWidth="1"/>
    <col min="5149" max="5149" width="8.85546875" style="11" customWidth="1"/>
    <col min="5150" max="5150" width="8.140625" style="11" customWidth="1"/>
    <col min="5151" max="5151" width="8.42578125" style="11" customWidth="1"/>
    <col min="5152" max="5152" width="13.140625" style="11" customWidth="1"/>
    <col min="5153" max="5153" width="12.42578125" style="11" customWidth="1"/>
    <col min="5154" max="5154" width="13.140625" style="11" customWidth="1"/>
    <col min="5155" max="5155" width="12.28515625" style="11" customWidth="1"/>
    <col min="5156" max="5156" width="13.5703125" style="11" customWidth="1"/>
    <col min="5157" max="5157" width="12.7109375" style="11" customWidth="1"/>
    <col min="5158" max="5158" width="12.42578125" style="11" customWidth="1"/>
    <col min="5159" max="5159" width="11.42578125" style="11" customWidth="1"/>
    <col min="5160" max="5160" width="12.42578125" style="11" customWidth="1"/>
    <col min="5161" max="5376" width="9.140625" style="11"/>
    <col min="5377" max="5377" width="8.140625" style="11" customWidth="1"/>
    <col min="5378" max="5378" width="18.7109375" style="11" customWidth="1"/>
    <col min="5379" max="5379" width="15" style="11" customWidth="1"/>
    <col min="5380" max="5380" width="14.42578125" style="11" customWidth="1"/>
    <col min="5381" max="5381" width="14.5703125" style="11" customWidth="1"/>
    <col min="5382" max="5382" width="15.140625" style="11" customWidth="1"/>
    <col min="5383" max="5383" width="14.5703125" style="11" customWidth="1"/>
    <col min="5384" max="5384" width="15.42578125" style="11" customWidth="1"/>
    <col min="5385" max="5385" width="14.28515625" style="11" customWidth="1"/>
    <col min="5386" max="5386" width="9.28515625" style="11" customWidth="1"/>
    <col min="5387" max="5387" width="9.5703125" style="11" customWidth="1"/>
    <col min="5388" max="5389" width="12.140625" style="11" customWidth="1"/>
    <col min="5390" max="5391" width="17.28515625" style="11" customWidth="1"/>
    <col min="5392" max="5392" width="16.28515625" style="11" customWidth="1"/>
    <col min="5393" max="5393" width="13.28515625" style="11" customWidth="1"/>
    <col min="5394" max="5394" width="12.85546875" style="11" customWidth="1"/>
    <col min="5395" max="5395" width="13.42578125" style="11" customWidth="1"/>
    <col min="5396" max="5399" width="12.5703125" style="11" customWidth="1"/>
    <col min="5400" max="5400" width="13.42578125" style="11" customWidth="1"/>
    <col min="5401" max="5401" width="13.7109375" style="11" customWidth="1"/>
    <col min="5402" max="5402" width="13" style="11" customWidth="1"/>
    <col min="5403" max="5403" width="7.5703125" style="11" customWidth="1"/>
    <col min="5404" max="5404" width="10.5703125" style="11" customWidth="1"/>
    <col min="5405" max="5405" width="8.85546875" style="11" customWidth="1"/>
    <col min="5406" max="5406" width="8.140625" style="11" customWidth="1"/>
    <col min="5407" max="5407" width="8.42578125" style="11" customWidth="1"/>
    <col min="5408" max="5408" width="13.140625" style="11" customWidth="1"/>
    <col min="5409" max="5409" width="12.42578125" style="11" customWidth="1"/>
    <col min="5410" max="5410" width="13.140625" style="11" customWidth="1"/>
    <col min="5411" max="5411" width="12.28515625" style="11" customWidth="1"/>
    <col min="5412" max="5412" width="13.5703125" style="11" customWidth="1"/>
    <col min="5413" max="5413" width="12.7109375" style="11" customWidth="1"/>
    <col min="5414" max="5414" width="12.42578125" style="11" customWidth="1"/>
    <col min="5415" max="5415" width="11.42578125" style="11" customWidth="1"/>
    <col min="5416" max="5416" width="12.42578125" style="11" customWidth="1"/>
    <col min="5417" max="5632" width="9.140625" style="11"/>
    <col min="5633" max="5633" width="8.140625" style="11" customWidth="1"/>
    <col min="5634" max="5634" width="18.7109375" style="11" customWidth="1"/>
    <col min="5635" max="5635" width="15" style="11" customWidth="1"/>
    <col min="5636" max="5636" width="14.42578125" style="11" customWidth="1"/>
    <col min="5637" max="5637" width="14.5703125" style="11" customWidth="1"/>
    <col min="5638" max="5638" width="15.140625" style="11" customWidth="1"/>
    <col min="5639" max="5639" width="14.5703125" style="11" customWidth="1"/>
    <col min="5640" max="5640" width="15.42578125" style="11" customWidth="1"/>
    <col min="5641" max="5641" width="14.28515625" style="11" customWidth="1"/>
    <col min="5642" max="5642" width="9.28515625" style="11" customWidth="1"/>
    <col min="5643" max="5643" width="9.5703125" style="11" customWidth="1"/>
    <col min="5644" max="5645" width="12.140625" style="11" customWidth="1"/>
    <col min="5646" max="5647" width="17.28515625" style="11" customWidth="1"/>
    <col min="5648" max="5648" width="16.28515625" style="11" customWidth="1"/>
    <col min="5649" max="5649" width="13.28515625" style="11" customWidth="1"/>
    <col min="5650" max="5650" width="12.85546875" style="11" customWidth="1"/>
    <col min="5651" max="5651" width="13.42578125" style="11" customWidth="1"/>
    <col min="5652" max="5655" width="12.5703125" style="11" customWidth="1"/>
    <col min="5656" max="5656" width="13.42578125" style="11" customWidth="1"/>
    <col min="5657" max="5657" width="13.7109375" style="11" customWidth="1"/>
    <col min="5658" max="5658" width="13" style="11" customWidth="1"/>
    <col min="5659" max="5659" width="7.5703125" style="11" customWidth="1"/>
    <col min="5660" max="5660" width="10.5703125" style="11" customWidth="1"/>
    <col min="5661" max="5661" width="8.85546875" style="11" customWidth="1"/>
    <col min="5662" max="5662" width="8.140625" style="11" customWidth="1"/>
    <col min="5663" max="5663" width="8.42578125" style="11" customWidth="1"/>
    <col min="5664" max="5664" width="13.140625" style="11" customWidth="1"/>
    <col min="5665" max="5665" width="12.42578125" style="11" customWidth="1"/>
    <col min="5666" max="5666" width="13.140625" style="11" customWidth="1"/>
    <col min="5667" max="5667" width="12.28515625" style="11" customWidth="1"/>
    <col min="5668" max="5668" width="13.5703125" style="11" customWidth="1"/>
    <col min="5669" max="5669" width="12.7109375" style="11" customWidth="1"/>
    <col min="5670" max="5670" width="12.42578125" style="11" customWidth="1"/>
    <col min="5671" max="5671" width="11.42578125" style="11" customWidth="1"/>
    <col min="5672" max="5672" width="12.42578125" style="11" customWidth="1"/>
    <col min="5673" max="5888" width="9.140625" style="11"/>
    <col min="5889" max="5889" width="8.140625" style="11" customWidth="1"/>
    <col min="5890" max="5890" width="18.7109375" style="11" customWidth="1"/>
    <col min="5891" max="5891" width="15" style="11" customWidth="1"/>
    <col min="5892" max="5892" width="14.42578125" style="11" customWidth="1"/>
    <col min="5893" max="5893" width="14.5703125" style="11" customWidth="1"/>
    <col min="5894" max="5894" width="15.140625" style="11" customWidth="1"/>
    <col min="5895" max="5895" width="14.5703125" style="11" customWidth="1"/>
    <col min="5896" max="5896" width="15.42578125" style="11" customWidth="1"/>
    <col min="5897" max="5897" width="14.28515625" style="11" customWidth="1"/>
    <col min="5898" max="5898" width="9.28515625" style="11" customWidth="1"/>
    <col min="5899" max="5899" width="9.5703125" style="11" customWidth="1"/>
    <col min="5900" max="5901" width="12.140625" style="11" customWidth="1"/>
    <col min="5902" max="5903" width="17.28515625" style="11" customWidth="1"/>
    <col min="5904" max="5904" width="16.28515625" style="11" customWidth="1"/>
    <col min="5905" max="5905" width="13.28515625" style="11" customWidth="1"/>
    <col min="5906" max="5906" width="12.85546875" style="11" customWidth="1"/>
    <col min="5907" max="5907" width="13.42578125" style="11" customWidth="1"/>
    <col min="5908" max="5911" width="12.5703125" style="11" customWidth="1"/>
    <col min="5912" max="5912" width="13.42578125" style="11" customWidth="1"/>
    <col min="5913" max="5913" width="13.7109375" style="11" customWidth="1"/>
    <col min="5914" max="5914" width="13" style="11" customWidth="1"/>
    <col min="5915" max="5915" width="7.5703125" style="11" customWidth="1"/>
    <col min="5916" max="5916" width="10.5703125" style="11" customWidth="1"/>
    <col min="5917" max="5917" width="8.85546875" style="11" customWidth="1"/>
    <col min="5918" max="5918" width="8.140625" style="11" customWidth="1"/>
    <col min="5919" max="5919" width="8.42578125" style="11" customWidth="1"/>
    <col min="5920" max="5920" width="13.140625" style="11" customWidth="1"/>
    <col min="5921" max="5921" width="12.42578125" style="11" customWidth="1"/>
    <col min="5922" max="5922" width="13.140625" style="11" customWidth="1"/>
    <col min="5923" max="5923" width="12.28515625" style="11" customWidth="1"/>
    <col min="5924" max="5924" width="13.5703125" style="11" customWidth="1"/>
    <col min="5925" max="5925" width="12.7109375" style="11" customWidth="1"/>
    <col min="5926" max="5926" width="12.42578125" style="11" customWidth="1"/>
    <col min="5927" max="5927" width="11.42578125" style="11" customWidth="1"/>
    <col min="5928" max="5928" width="12.42578125" style="11" customWidth="1"/>
    <col min="5929" max="6144" width="9.140625" style="11"/>
    <col min="6145" max="6145" width="8.140625" style="11" customWidth="1"/>
    <col min="6146" max="6146" width="18.7109375" style="11" customWidth="1"/>
    <col min="6147" max="6147" width="15" style="11" customWidth="1"/>
    <col min="6148" max="6148" width="14.42578125" style="11" customWidth="1"/>
    <col min="6149" max="6149" width="14.5703125" style="11" customWidth="1"/>
    <col min="6150" max="6150" width="15.140625" style="11" customWidth="1"/>
    <col min="6151" max="6151" width="14.5703125" style="11" customWidth="1"/>
    <col min="6152" max="6152" width="15.42578125" style="11" customWidth="1"/>
    <col min="6153" max="6153" width="14.28515625" style="11" customWidth="1"/>
    <col min="6154" max="6154" width="9.28515625" style="11" customWidth="1"/>
    <col min="6155" max="6155" width="9.5703125" style="11" customWidth="1"/>
    <col min="6156" max="6157" width="12.140625" style="11" customWidth="1"/>
    <col min="6158" max="6159" width="17.28515625" style="11" customWidth="1"/>
    <col min="6160" max="6160" width="16.28515625" style="11" customWidth="1"/>
    <col min="6161" max="6161" width="13.28515625" style="11" customWidth="1"/>
    <col min="6162" max="6162" width="12.85546875" style="11" customWidth="1"/>
    <col min="6163" max="6163" width="13.42578125" style="11" customWidth="1"/>
    <col min="6164" max="6167" width="12.5703125" style="11" customWidth="1"/>
    <col min="6168" max="6168" width="13.42578125" style="11" customWidth="1"/>
    <col min="6169" max="6169" width="13.7109375" style="11" customWidth="1"/>
    <col min="6170" max="6170" width="13" style="11" customWidth="1"/>
    <col min="6171" max="6171" width="7.5703125" style="11" customWidth="1"/>
    <col min="6172" max="6172" width="10.5703125" style="11" customWidth="1"/>
    <col min="6173" max="6173" width="8.85546875" style="11" customWidth="1"/>
    <col min="6174" max="6174" width="8.140625" style="11" customWidth="1"/>
    <col min="6175" max="6175" width="8.42578125" style="11" customWidth="1"/>
    <col min="6176" max="6176" width="13.140625" style="11" customWidth="1"/>
    <col min="6177" max="6177" width="12.42578125" style="11" customWidth="1"/>
    <col min="6178" max="6178" width="13.140625" style="11" customWidth="1"/>
    <col min="6179" max="6179" width="12.28515625" style="11" customWidth="1"/>
    <col min="6180" max="6180" width="13.5703125" style="11" customWidth="1"/>
    <col min="6181" max="6181" width="12.7109375" style="11" customWidth="1"/>
    <col min="6182" max="6182" width="12.42578125" style="11" customWidth="1"/>
    <col min="6183" max="6183" width="11.42578125" style="11" customWidth="1"/>
    <col min="6184" max="6184" width="12.42578125" style="11" customWidth="1"/>
    <col min="6185" max="6400" width="9.140625" style="11"/>
    <col min="6401" max="6401" width="8.140625" style="11" customWidth="1"/>
    <col min="6402" max="6402" width="18.7109375" style="11" customWidth="1"/>
    <col min="6403" max="6403" width="15" style="11" customWidth="1"/>
    <col min="6404" max="6404" width="14.42578125" style="11" customWidth="1"/>
    <col min="6405" max="6405" width="14.5703125" style="11" customWidth="1"/>
    <col min="6406" max="6406" width="15.140625" style="11" customWidth="1"/>
    <col min="6407" max="6407" width="14.5703125" style="11" customWidth="1"/>
    <col min="6408" max="6408" width="15.42578125" style="11" customWidth="1"/>
    <col min="6409" max="6409" width="14.28515625" style="11" customWidth="1"/>
    <col min="6410" max="6410" width="9.28515625" style="11" customWidth="1"/>
    <col min="6411" max="6411" width="9.5703125" style="11" customWidth="1"/>
    <col min="6412" max="6413" width="12.140625" style="11" customWidth="1"/>
    <col min="6414" max="6415" width="17.28515625" style="11" customWidth="1"/>
    <col min="6416" max="6416" width="16.28515625" style="11" customWidth="1"/>
    <col min="6417" max="6417" width="13.28515625" style="11" customWidth="1"/>
    <col min="6418" max="6418" width="12.85546875" style="11" customWidth="1"/>
    <col min="6419" max="6419" width="13.42578125" style="11" customWidth="1"/>
    <col min="6420" max="6423" width="12.5703125" style="11" customWidth="1"/>
    <col min="6424" max="6424" width="13.42578125" style="11" customWidth="1"/>
    <col min="6425" max="6425" width="13.7109375" style="11" customWidth="1"/>
    <col min="6426" max="6426" width="13" style="11" customWidth="1"/>
    <col min="6427" max="6427" width="7.5703125" style="11" customWidth="1"/>
    <col min="6428" max="6428" width="10.5703125" style="11" customWidth="1"/>
    <col min="6429" max="6429" width="8.85546875" style="11" customWidth="1"/>
    <col min="6430" max="6430" width="8.140625" style="11" customWidth="1"/>
    <col min="6431" max="6431" width="8.42578125" style="11" customWidth="1"/>
    <col min="6432" max="6432" width="13.140625" style="11" customWidth="1"/>
    <col min="6433" max="6433" width="12.42578125" style="11" customWidth="1"/>
    <col min="6434" max="6434" width="13.140625" style="11" customWidth="1"/>
    <col min="6435" max="6435" width="12.28515625" style="11" customWidth="1"/>
    <col min="6436" max="6436" width="13.5703125" style="11" customWidth="1"/>
    <col min="6437" max="6437" width="12.7109375" style="11" customWidth="1"/>
    <col min="6438" max="6438" width="12.42578125" style="11" customWidth="1"/>
    <col min="6439" max="6439" width="11.42578125" style="11" customWidth="1"/>
    <col min="6440" max="6440" width="12.42578125" style="11" customWidth="1"/>
    <col min="6441" max="6656" width="9.140625" style="11"/>
    <col min="6657" max="6657" width="8.140625" style="11" customWidth="1"/>
    <col min="6658" max="6658" width="18.7109375" style="11" customWidth="1"/>
    <col min="6659" max="6659" width="15" style="11" customWidth="1"/>
    <col min="6660" max="6660" width="14.42578125" style="11" customWidth="1"/>
    <col min="6661" max="6661" width="14.5703125" style="11" customWidth="1"/>
    <col min="6662" max="6662" width="15.140625" style="11" customWidth="1"/>
    <col min="6663" max="6663" width="14.5703125" style="11" customWidth="1"/>
    <col min="6664" max="6664" width="15.42578125" style="11" customWidth="1"/>
    <col min="6665" max="6665" width="14.28515625" style="11" customWidth="1"/>
    <col min="6666" max="6666" width="9.28515625" style="11" customWidth="1"/>
    <col min="6667" max="6667" width="9.5703125" style="11" customWidth="1"/>
    <col min="6668" max="6669" width="12.140625" style="11" customWidth="1"/>
    <col min="6670" max="6671" width="17.28515625" style="11" customWidth="1"/>
    <col min="6672" max="6672" width="16.28515625" style="11" customWidth="1"/>
    <col min="6673" max="6673" width="13.28515625" style="11" customWidth="1"/>
    <col min="6674" max="6674" width="12.85546875" style="11" customWidth="1"/>
    <col min="6675" max="6675" width="13.42578125" style="11" customWidth="1"/>
    <col min="6676" max="6679" width="12.5703125" style="11" customWidth="1"/>
    <col min="6680" max="6680" width="13.42578125" style="11" customWidth="1"/>
    <col min="6681" max="6681" width="13.7109375" style="11" customWidth="1"/>
    <col min="6682" max="6682" width="13" style="11" customWidth="1"/>
    <col min="6683" max="6683" width="7.5703125" style="11" customWidth="1"/>
    <col min="6684" max="6684" width="10.5703125" style="11" customWidth="1"/>
    <col min="6685" max="6685" width="8.85546875" style="11" customWidth="1"/>
    <col min="6686" max="6686" width="8.140625" style="11" customWidth="1"/>
    <col min="6687" max="6687" width="8.42578125" style="11" customWidth="1"/>
    <col min="6688" max="6688" width="13.140625" style="11" customWidth="1"/>
    <col min="6689" max="6689" width="12.42578125" style="11" customWidth="1"/>
    <col min="6690" max="6690" width="13.140625" style="11" customWidth="1"/>
    <col min="6691" max="6691" width="12.28515625" style="11" customWidth="1"/>
    <col min="6692" max="6692" width="13.5703125" style="11" customWidth="1"/>
    <col min="6693" max="6693" width="12.7109375" style="11" customWidth="1"/>
    <col min="6694" max="6694" width="12.42578125" style="11" customWidth="1"/>
    <col min="6695" max="6695" width="11.42578125" style="11" customWidth="1"/>
    <col min="6696" max="6696" width="12.42578125" style="11" customWidth="1"/>
    <col min="6697" max="6912" width="9.140625" style="11"/>
    <col min="6913" max="6913" width="8.140625" style="11" customWidth="1"/>
    <col min="6914" max="6914" width="18.7109375" style="11" customWidth="1"/>
    <col min="6915" max="6915" width="15" style="11" customWidth="1"/>
    <col min="6916" max="6916" width="14.42578125" style="11" customWidth="1"/>
    <col min="6917" max="6917" width="14.5703125" style="11" customWidth="1"/>
    <col min="6918" max="6918" width="15.140625" style="11" customWidth="1"/>
    <col min="6919" max="6919" width="14.5703125" style="11" customWidth="1"/>
    <col min="6920" max="6920" width="15.42578125" style="11" customWidth="1"/>
    <col min="6921" max="6921" width="14.28515625" style="11" customWidth="1"/>
    <col min="6922" max="6922" width="9.28515625" style="11" customWidth="1"/>
    <col min="6923" max="6923" width="9.5703125" style="11" customWidth="1"/>
    <col min="6924" max="6925" width="12.140625" style="11" customWidth="1"/>
    <col min="6926" max="6927" width="17.28515625" style="11" customWidth="1"/>
    <col min="6928" max="6928" width="16.28515625" style="11" customWidth="1"/>
    <col min="6929" max="6929" width="13.28515625" style="11" customWidth="1"/>
    <col min="6930" max="6930" width="12.85546875" style="11" customWidth="1"/>
    <col min="6931" max="6931" width="13.42578125" style="11" customWidth="1"/>
    <col min="6932" max="6935" width="12.5703125" style="11" customWidth="1"/>
    <col min="6936" max="6936" width="13.42578125" style="11" customWidth="1"/>
    <col min="6937" max="6937" width="13.7109375" style="11" customWidth="1"/>
    <col min="6938" max="6938" width="13" style="11" customWidth="1"/>
    <col min="6939" max="6939" width="7.5703125" style="11" customWidth="1"/>
    <col min="6940" max="6940" width="10.5703125" style="11" customWidth="1"/>
    <col min="6941" max="6941" width="8.85546875" style="11" customWidth="1"/>
    <col min="6942" max="6942" width="8.140625" style="11" customWidth="1"/>
    <col min="6943" max="6943" width="8.42578125" style="11" customWidth="1"/>
    <col min="6944" max="6944" width="13.140625" style="11" customWidth="1"/>
    <col min="6945" max="6945" width="12.42578125" style="11" customWidth="1"/>
    <col min="6946" max="6946" width="13.140625" style="11" customWidth="1"/>
    <col min="6947" max="6947" width="12.28515625" style="11" customWidth="1"/>
    <col min="6948" max="6948" width="13.5703125" style="11" customWidth="1"/>
    <col min="6949" max="6949" width="12.7109375" style="11" customWidth="1"/>
    <col min="6950" max="6950" width="12.42578125" style="11" customWidth="1"/>
    <col min="6951" max="6951" width="11.42578125" style="11" customWidth="1"/>
    <col min="6952" max="6952" width="12.42578125" style="11" customWidth="1"/>
    <col min="6953" max="7168" width="9.140625" style="11"/>
    <col min="7169" max="7169" width="8.140625" style="11" customWidth="1"/>
    <col min="7170" max="7170" width="18.7109375" style="11" customWidth="1"/>
    <col min="7171" max="7171" width="15" style="11" customWidth="1"/>
    <col min="7172" max="7172" width="14.42578125" style="11" customWidth="1"/>
    <col min="7173" max="7173" width="14.5703125" style="11" customWidth="1"/>
    <col min="7174" max="7174" width="15.140625" style="11" customWidth="1"/>
    <col min="7175" max="7175" width="14.5703125" style="11" customWidth="1"/>
    <col min="7176" max="7176" width="15.42578125" style="11" customWidth="1"/>
    <col min="7177" max="7177" width="14.28515625" style="11" customWidth="1"/>
    <col min="7178" max="7178" width="9.28515625" style="11" customWidth="1"/>
    <col min="7179" max="7179" width="9.5703125" style="11" customWidth="1"/>
    <col min="7180" max="7181" width="12.140625" style="11" customWidth="1"/>
    <col min="7182" max="7183" width="17.28515625" style="11" customWidth="1"/>
    <col min="7184" max="7184" width="16.28515625" style="11" customWidth="1"/>
    <col min="7185" max="7185" width="13.28515625" style="11" customWidth="1"/>
    <col min="7186" max="7186" width="12.85546875" style="11" customWidth="1"/>
    <col min="7187" max="7187" width="13.42578125" style="11" customWidth="1"/>
    <col min="7188" max="7191" width="12.5703125" style="11" customWidth="1"/>
    <col min="7192" max="7192" width="13.42578125" style="11" customWidth="1"/>
    <col min="7193" max="7193" width="13.7109375" style="11" customWidth="1"/>
    <col min="7194" max="7194" width="13" style="11" customWidth="1"/>
    <col min="7195" max="7195" width="7.5703125" style="11" customWidth="1"/>
    <col min="7196" max="7196" width="10.5703125" style="11" customWidth="1"/>
    <col min="7197" max="7197" width="8.85546875" style="11" customWidth="1"/>
    <col min="7198" max="7198" width="8.140625" style="11" customWidth="1"/>
    <col min="7199" max="7199" width="8.42578125" style="11" customWidth="1"/>
    <col min="7200" max="7200" width="13.140625" style="11" customWidth="1"/>
    <col min="7201" max="7201" width="12.42578125" style="11" customWidth="1"/>
    <col min="7202" max="7202" width="13.140625" style="11" customWidth="1"/>
    <col min="7203" max="7203" width="12.28515625" style="11" customWidth="1"/>
    <col min="7204" max="7204" width="13.5703125" style="11" customWidth="1"/>
    <col min="7205" max="7205" width="12.7109375" style="11" customWidth="1"/>
    <col min="7206" max="7206" width="12.42578125" style="11" customWidth="1"/>
    <col min="7207" max="7207" width="11.42578125" style="11" customWidth="1"/>
    <col min="7208" max="7208" width="12.42578125" style="11" customWidth="1"/>
    <col min="7209" max="7424" width="9.140625" style="11"/>
    <col min="7425" max="7425" width="8.140625" style="11" customWidth="1"/>
    <col min="7426" max="7426" width="18.7109375" style="11" customWidth="1"/>
    <col min="7427" max="7427" width="15" style="11" customWidth="1"/>
    <col min="7428" max="7428" width="14.42578125" style="11" customWidth="1"/>
    <col min="7429" max="7429" width="14.5703125" style="11" customWidth="1"/>
    <col min="7430" max="7430" width="15.140625" style="11" customWidth="1"/>
    <col min="7431" max="7431" width="14.5703125" style="11" customWidth="1"/>
    <col min="7432" max="7432" width="15.42578125" style="11" customWidth="1"/>
    <col min="7433" max="7433" width="14.28515625" style="11" customWidth="1"/>
    <col min="7434" max="7434" width="9.28515625" style="11" customWidth="1"/>
    <col min="7435" max="7435" width="9.5703125" style="11" customWidth="1"/>
    <col min="7436" max="7437" width="12.140625" style="11" customWidth="1"/>
    <col min="7438" max="7439" width="17.28515625" style="11" customWidth="1"/>
    <col min="7440" max="7440" width="16.28515625" style="11" customWidth="1"/>
    <col min="7441" max="7441" width="13.28515625" style="11" customWidth="1"/>
    <col min="7442" max="7442" width="12.85546875" style="11" customWidth="1"/>
    <col min="7443" max="7443" width="13.42578125" style="11" customWidth="1"/>
    <col min="7444" max="7447" width="12.5703125" style="11" customWidth="1"/>
    <col min="7448" max="7448" width="13.42578125" style="11" customWidth="1"/>
    <col min="7449" max="7449" width="13.7109375" style="11" customWidth="1"/>
    <col min="7450" max="7450" width="13" style="11" customWidth="1"/>
    <col min="7451" max="7451" width="7.5703125" style="11" customWidth="1"/>
    <col min="7452" max="7452" width="10.5703125" style="11" customWidth="1"/>
    <col min="7453" max="7453" width="8.85546875" style="11" customWidth="1"/>
    <col min="7454" max="7454" width="8.140625" style="11" customWidth="1"/>
    <col min="7455" max="7455" width="8.42578125" style="11" customWidth="1"/>
    <col min="7456" max="7456" width="13.140625" style="11" customWidth="1"/>
    <col min="7457" max="7457" width="12.42578125" style="11" customWidth="1"/>
    <col min="7458" max="7458" width="13.140625" style="11" customWidth="1"/>
    <col min="7459" max="7459" width="12.28515625" style="11" customWidth="1"/>
    <col min="7460" max="7460" width="13.5703125" style="11" customWidth="1"/>
    <col min="7461" max="7461" width="12.7109375" style="11" customWidth="1"/>
    <col min="7462" max="7462" width="12.42578125" style="11" customWidth="1"/>
    <col min="7463" max="7463" width="11.42578125" style="11" customWidth="1"/>
    <col min="7464" max="7464" width="12.42578125" style="11" customWidth="1"/>
    <col min="7465" max="7680" width="9.140625" style="11"/>
    <col min="7681" max="7681" width="8.140625" style="11" customWidth="1"/>
    <col min="7682" max="7682" width="18.7109375" style="11" customWidth="1"/>
    <col min="7683" max="7683" width="15" style="11" customWidth="1"/>
    <col min="7684" max="7684" width="14.42578125" style="11" customWidth="1"/>
    <col min="7685" max="7685" width="14.5703125" style="11" customWidth="1"/>
    <col min="7686" max="7686" width="15.140625" style="11" customWidth="1"/>
    <col min="7687" max="7687" width="14.5703125" style="11" customWidth="1"/>
    <col min="7688" max="7688" width="15.42578125" style="11" customWidth="1"/>
    <col min="7689" max="7689" width="14.28515625" style="11" customWidth="1"/>
    <col min="7690" max="7690" width="9.28515625" style="11" customWidth="1"/>
    <col min="7691" max="7691" width="9.5703125" style="11" customWidth="1"/>
    <col min="7692" max="7693" width="12.140625" style="11" customWidth="1"/>
    <col min="7694" max="7695" width="17.28515625" style="11" customWidth="1"/>
    <col min="7696" max="7696" width="16.28515625" style="11" customWidth="1"/>
    <col min="7697" max="7697" width="13.28515625" style="11" customWidth="1"/>
    <col min="7698" max="7698" width="12.85546875" style="11" customWidth="1"/>
    <col min="7699" max="7699" width="13.42578125" style="11" customWidth="1"/>
    <col min="7700" max="7703" width="12.5703125" style="11" customWidth="1"/>
    <col min="7704" max="7704" width="13.42578125" style="11" customWidth="1"/>
    <col min="7705" max="7705" width="13.7109375" style="11" customWidth="1"/>
    <col min="7706" max="7706" width="13" style="11" customWidth="1"/>
    <col min="7707" max="7707" width="7.5703125" style="11" customWidth="1"/>
    <col min="7708" max="7708" width="10.5703125" style="11" customWidth="1"/>
    <col min="7709" max="7709" width="8.85546875" style="11" customWidth="1"/>
    <col min="7710" max="7710" width="8.140625" style="11" customWidth="1"/>
    <col min="7711" max="7711" width="8.42578125" style="11" customWidth="1"/>
    <col min="7712" max="7712" width="13.140625" style="11" customWidth="1"/>
    <col min="7713" max="7713" width="12.42578125" style="11" customWidth="1"/>
    <col min="7714" max="7714" width="13.140625" style="11" customWidth="1"/>
    <col min="7715" max="7715" width="12.28515625" style="11" customWidth="1"/>
    <col min="7716" max="7716" width="13.5703125" style="11" customWidth="1"/>
    <col min="7717" max="7717" width="12.7109375" style="11" customWidth="1"/>
    <col min="7718" max="7718" width="12.42578125" style="11" customWidth="1"/>
    <col min="7719" max="7719" width="11.42578125" style="11" customWidth="1"/>
    <col min="7720" max="7720" width="12.42578125" style="11" customWidth="1"/>
    <col min="7721" max="7936" width="9.140625" style="11"/>
    <col min="7937" max="7937" width="8.140625" style="11" customWidth="1"/>
    <col min="7938" max="7938" width="18.7109375" style="11" customWidth="1"/>
    <col min="7939" max="7939" width="15" style="11" customWidth="1"/>
    <col min="7940" max="7940" width="14.42578125" style="11" customWidth="1"/>
    <col min="7941" max="7941" width="14.5703125" style="11" customWidth="1"/>
    <col min="7942" max="7942" width="15.140625" style="11" customWidth="1"/>
    <col min="7943" max="7943" width="14.5703125" style="11" customWidth="1"/>
    <col min="7944" max="7944" width="15.42578125" style="11" customWidth="1"/>
    <col min="7945" max="7945" width="14.28515625" style="11" customWidth="1"/>
    <col min="7946" max="7946" width="9.28515625" style="11" customWidth="1"/>
    <col min="7947" max="7947" width="9.5703125" style="11" customWidth="1"/>
    <col min="7948" max="7949" width="12.140625" style="11" customWidth="1"/>
    <col min="7950" max="7951" width="17.28515625" style="11" customWidth="1"/>
    <col min="7952" max="7952" width="16.28515625" style="11" customWidth="1"/>
    <col min="7953" max="7953" width="13.28515625" style="11" customWidth="1"/>
    <col min="7954" max="7954" width="12.85546875" style="11" customWidth="1"/>
    <col min="7955" max="7955" width="13.42578125" style="11" customWidth="1"/>
    <col min="7956" max="7959" width="12.5703125" style="11" customWidth="1"/>
    <col min="7960" max="7960" width="13.42578125" style="11" customWidth="1"/>
    <col min="7961" max="7961" width="13.7109375" style="11" customWidth="1"/>
    <col min="7962" max="7962" width="13" style="11" customWidth="1"/>
    <col min="7963" max="7963" width="7.5703125" style="11" customWidth="1"/>
    <col min="7964" max="7964" width="10.5703125" style="11" customWidth="1"/>
    <col min="7965" max="7965" width="8.85546875" style="11" customWidth="1"/>
    <col min="7966" max="7966" width="8.140625" style="11" customWidth="1"/>
    <col min="7967" max="7967" width="8.42578125" style="11" customWidth="1"/>
    <col min="7968" max="7968" width="13.140625" style="11" customWidth="1"/>
    <col min="7969" max="7969" width="12.42578125" style="11" customWidth="1"/>
    <col min="7970" max="7970" width="13.140625" style="11" customWidth="1"/>
    <col min="7971" max="7971" width="12.28515625" style="11" customWidth="1"/>
    <col min="7972" max="7972" width="13.5703125" style="11" customWidth="1"/>
    <col min="7973" max="7973" width="12.7109375" style="11" customWidth="1"/>
    <col min="7974" max="7974" width="12.42578125" style="11" customWidth="1"/>
    <col min="7975" max="7975" width="11.42578125" style="11" customWidth="1"/>
    <col min="7976" max="7976" width="12.42578125" style="11" customWidth="1"/>
    <col min="7977" max="8192" width="9.140625" style="11"/>
    <col min="8193" max="8193" width="8.140625" style="11" customWidth="1"/>
    <col min="8194" max="8194" width="18.7109375" style="11" customWidth="1"/>
    <col min="8195" max="8195" width="15" style="11" customWidth="1"/>
    <col min="8196" max="8196" width="14.42578125" style="11" customWidth="1"/>
    <col min="8197" max="8197" width="14.5703125" style="11" customWidth="1"/>
    <col min="8198" max="8198" width="15.140625" style="11" customWidth="1"/>
    <col min="8199" max="8199" width="14.5703125" style="11" customWidth="1"/>
    <col min="8200" max="8200" width="15.42578125" style="11" customWidth="1"/>
    <col min="8201" max="8201" width="14.28515625" style="11" customWidth="1"/>
    <col min="8202" max="8202" width="9.28515625" style="11" customWidth="1"/>
    <col min="8203" max="8203" width="9.5703125" style="11" customWidth="1"/>
    <col min="8204" max="8205" width="12.140625" style="11" customWidth="1"/>
    <col min="8206" max="8207" width="17.28515625" style="11" customWidth="1"/>
    <col min="8208" max="8208" width="16.28515625" style="11" customWidth="1"/>
    <col min="8209" max="8209" width="13.28515625" style="11" customWidth="1"/>
    <col min="8210" max="8210" width="12.85546875" style="11" customWidth="1"/>
    <col min="8211" max="8211" width="13.42578125" style="11" customWidth="1"/>
    <col min="8212" max="8215" width="12.5703125" style="11" customWidth="1"/>
    <col min="8216" max="8216" width="13.42578125" style="11" customWidth="1"/>
    <col min="8217" max="8217" width="13.7109375" style="11" customWidth="1"/>
    <col min="8218" max="8218" width="13" style="11" customWidth="1"/>
    <col min="8219" max="8219" width="7.5703125" style="11" customWidth="1"/>
    <col min="8220" max="8220" width="10.5703125" style="11" customWidth="1"/>
    <col min="8221" max="8221" width="8.85546875" style="11" customWidth="1"/>
    <col min="8222" max="8222" width="8.140625" style="11" customWidth="1"/>
    <col min="8223" max="8223" width="8.42578125" style="11" customWidth="1"/>
    <col min="8224" max="8224" width="13.140625" style="11" customWidth="1"/>
    <col min="8225" max="8225" width="12.42578125" style="11" customWidth="1"/>
    <col min="8226" max="8226" width="13.140625" style="11" customWidth="1"/>
    <col min="8227" max="8227" width="12.28515625" style="11" customWidth="1"/>
    <col min="8228" max="8228" width="13.5703125" style="11" customWidth="1"/>
    <col min="8229" max="8229" width="12.7109375" style="11" customWidth="1"/>
    <col min="8230" max="8230" width="12.42578125" style="11" customWidth="1"/>
    <col min="8231" max="8231" width="11.42578125" style="11" customWidth="1"/>
    <col min="8232" max="8232" width="12.42578125" style="11" customWidth="1"/>
    <col min="8233" max="8448" width="9.140625" style="11"/>
    <col min="8449" max="8449" width="8.140625" style="11" customWidth="1"/>
    <col min="8450" max="8450" width="18.7109375" style="11" customWidth="1"/>
    <col min="8451" max="8451" width="15" style="11" customWidth="1"/>
    <col min="8452" max="8452" width="14.42578125" style="11" customWidth="1"/>
    <col min="8453" max="8453" width="14.5703125" style="11" customWidth="1"/>
    <col min="8454" max="8454" width="15.140625" style="11" customWidth="1"/>
    <col min="8455" max="8455" width="14.5703125" style="11" customWidth="1"/>
    <col min="8456" max="8456" width="15.42578125" style="11" customWidth="1"/>
    <col min="8457" max="8457" width="14.28515625" style="11" customWidth="1"/>
    <col min="8458" max="8458" width="9.28515625" style="11" customWidth="1"/>
    <col min="8459" max="8459" width="9.5703125" style="11" customWidth="1"/>
    <col min="8460" max="8461" width="12.140625" style="11" customWidth="1"/>
    <col min="8462" max="8463" width="17.28515625" style="11" customWidth="1"/>
    <col min="8464" max="8464" width="16.28515625" style="11" customWidth="1"/>
    <col min="8465" max="8465" width="13.28515625" style="11" customWidth="1"/>
    <col min="8466" max="8466" width="12.85546875" style="11" customWidth="1"/>
    <col min="8467" max="8467" width="13.42578125" style="11" customWidth="1"/>
    <col min="8468" max="8471" width="12.5703125" style="11" customWidth="1"/>
    <col min="8472" max="8472" width="13.42578125" style="11" customWidth="1"/>
    <col min="8473" max="8473" width="13.7109375" style="11" customWidth="1"/>
    <col min="8474" max="8474" width="13" style="11" customWidth="1"/>
    <col min="8475" max="8475" width="7.5703125" style="11" customWidth="1"/>
    <col min="8476" max="8476" width="10.5703125" style="11" customWidth="1"/>
    <col min="8477" max="8477" width="8.85546875" style="11" customWidth="1"/>
    <col min="8478" max="8478" width="8.140625" style="11" customWidth="1"/>
    <col min="8479" max="8479" width="8.42578125" style="11" customWidth="1"/>
    <col min="8480" max="8480" width="13.140625" style="11" customWidth="1"/>
    <col min="8481" max="8481" width="12.42578125" style="11" customWidth="1"/>
    <col min="8482" max="8482" width="13.140625" style="11" customWidth="1"/>
    <col min="8483" max="8483" width="12.28515625" style="11" customWidth="1"/>
    <col min="8484" max="8484" width="13.5703125" style="11" customWidth="1"/>
    <col min="8485" max="8485" width="12.7109375" style="11" customWidth="1"/>
    <col min="8486" max="8486" width="12.42578125" style="11" customWidth="1"/>
    <col min="8487" max="8487" width="11.42578125" style="11" customWidth="1"/>
    <col min="8488" max="8488" width="12.42578125" style="11" customWidth="1"/>
    <col min="8489" max="8704" width="9.140625" style="11"/>
    <col min="8705" max="8705" width="8.140625" style="11" customWidth="1"/>
    <col min="8706" max="8706" width="18.7109375" style="11" customWidth="1"/>
    <col min="8707" max="8707" width="15" style="11" customWidth="1"/>
    <col min="8708" max="8708" width="14.42578125" style="11" customWidth="1"/>
    <col min="8709" max="8709" width="14.5703125" style="11" customWidth="1"/>
    <col min="8710" max="8710" width="15.140625" style="11" customWidth="1"/>
    <col min="8711" max="8711" width="14.5703125" style="11" customWidth="1"/>
    <col min="8712" max="8712" width="15.42578125" style="11" customWidth="1"/>
    <col min="8713" max="8713" width="14.28515625" style="11" customWidth="1"/>
    <col min="8714" max="8714" width="9.28515625" style="11" customWidth="1"/>
    <col min="8715" max="8715" width="9.5703125" style="11" customWidth="1"/>
    <col min="8716" max="8717" width="12.140625" style="11" customWidth="1"/>
    <col min="8718" max="8719" width="17.28515625" style="11" customWidth="1"/>
    <col min="8720" max="8720" width="16.28515625" style="11" customWidth="1"/>
    <col min="8721" max="8721" width="13.28515625" style="11" customWidth="1"/>
    <col min="8722" max="8722" width="12.85546875" style="11" customWidth="1"/>
    <col min="8723" max="8723" width="13.42578125" style="11" customWidth="1"/>
    <col min="8724" max="8727" width="12.5703125" style="11" customWidth="1"/>
    <col min="8728" max="8728" width="13.42578125" style="11" customWidth="1"/>
    <col min="8729" max="8729" width="13.7109375" style="11" customWidth="1"/>
    <col min="8730" max="8730" width="13" style="11" customWidth="1"/>
    <col min="8731" max="8731" width="7.5703125" style="11" customWidth="1"/>
    <col min="8732" max="8732" width="10.5703125" style="11" customWidth="1"/>
    <col min="8733" max="8733" width="8.85546875" style="11" customWidth="1"/>
    <col min="8734" max="8734" width="8.140625" style="11" customWidth="1"/>
    <col min="8735" max="8735" width="8.42578125" style="11" customWidth="1"/>
    <col min="8736" max="8736" width="13.140625" style="11" customWidth="1"/>
    <col min="8737" max="8737" width="12.42578125" style="11" customWidth="1"/>
    <col min="8738" max="8738" width="13.140625" style="11" customWidth="1"/>
    <col min="8739" max="8739" width="12.28515625" style="11" customWidth="1"/>
    <col min="8740" max="8740" width="13.5703125" style="11" customWidth="1"/>
    <col min="8741" max="8741" width="12.7109375" style="11" customWidth="1"/>
    <col min="8742" max="8742" width="12.42578125" style="11" customWidth="1"/>
    <col min="8743" max="8743" width="11.42578125" style="11" customWidth="1"/>
    <col min="8744" max="8744" width="12.42578125" style="11" customWidth="1"/>
    <col min="8745" max="8960" width="9.140625" style="11"/>
    <col min="8961" max="8961" width="8.140625" style="11" customWidth="1"/>
    <col min="8962" max="8962" width="18.7109375" style="11" customWidth="1"/>
    <col min="8963" max="8963" width="15" style="11" customWidth="1"/>
    <col min="8964" max="8964" width="14.42578125" style="11" customWidth="1"/>
    <col min="8965" max="8965" width="14.5703125" style="11" customWidth="1"/>
    <col min="8966" max="8966" width="15.140625" style="11" customWidth="1"/>
    <col min="8967" max="8967" width="14.5703125" style="11" customWidth="1"/>
    <col min="8968" max="8968" width="15.42578125" style="11" customWidth="1"/>
    <col min="8969" max="8969" width="14.28515625" style="11" customWidth="1"/>
    <col min="8970" max="8970" width="9.28515625" style="11" customWidth="1"/>
    <col min="8971" max="8971" width="9.5703125" style="11" customWidth="1"/>
    <col min="8972" max="8973" width="12.140625" style="11" customWidth="1"/>
    <col min="8974" max="8975" width="17.28515625" style="11" customWidth="1"/>
    <col min="8976" max="8976" width="16.28515625" style="11" customWidth="1"/>
    <col min="8977" max="8977" width="13.28515625" style="11" customWidth="1"/>
    <col min="8978" max="8978" width="12.85546875" style="11" customWidth="1"/>
    <col min="8979" max="8979" width="13.42578125" style="11" customWidth="1"/>
    <col min="8980" max="8983" width="12.5703125" style="11" customWidth="1"/>
    <col min="8984" max="8984" width="13.42578125" style="11" customWidth="1"/>
    <col min="8985" max="8985" width="13.7109375" style="11" customWidth="1"/>
    <col min="8986" max="8986" width="13" style="11" customWidth="1"/>
    <col min="8987" max="8987" width="7.5703125" style="11" customWidth="1"/>
    <col min="8988" max="8988" width="10.5703125" style="11" customWidth="1"/>
    <col min="8989" max="8989" width="8.85546875" style="11" customWidth="1"/>
    <col min="8990" max="8990" width="8.140625" style="11" customWidth="1"/>
    <col min="8991" max="8991" width="8.42578125" style="11" customWidth="1"/>
    <col min="8992" max="8992" width="13.140625" style="11" customWidth="1"/>
    <col min="8993" max="8993" width="12.42578125" style="11" customWidth="1"/>
    <col min="8994" max="8994" width="13.140625" style="11" customWidth="1"/>
    <col min="8995" max="8995" width="12.28515625" style="11" customWidth="1"/>
    <col min="8996" max="8996" width="13.5703125" style="11" customWidth="1"/>
    <col min="8997" max="8997" width="12.7109375" style="11" customWidth="1"/>
    <col min="8998" max="8998" width="12.42578125" style="11" customWidth="1"/>
    <col min="8999" max="8999" width="11.42578125" style="11" customWidth="1"/>
    <col min="9000" max="9000" width="12.42578125" style="11" customWidth="1"/>
    <col min="9001" max="9216" width="9.140625" style="11"/>
    <col min="9217" max="9217" width="8.140625" style="11" customWidth="1"/>
    <col min="9218" max="9218" width="18.7109375" style="11" customWidth="1"/>
    <col min="9219" max="9219" width="15" style="11" customWidth="1"/>
    <col min="9220" max="9220" width="14.42578125" style="11" customWidth="1"/>
    <col min="9221" max="9221" width="14.5703125" style="11" customWidth="1"/>
    <col min="9222" max="9222" width="15.140625" style="11" customWidth="1"/>
    <col min="9223" max="9223" width="14.5703125" style="11" customWidth="1"/>
    <col min="9224" max="9224" width="15.42578125" style="11" customWidth="1"/>
    <col min="9225" max="9225" width="14.28515625" style="11" customWidth="1"/>
    <col min="9226" max="9226" width="9.28515625" style="11" customWidth="1"/>
    <col min="9227" max="9227" width="9.5703125" style="11" customWidth="1"/>
    <col min="9228" max="9229" width="12.140625" style="11" customWidth="1"/>
    <col min="9230" max="9231" width="17.28515625" style="11" customWidth="1"/>
    <col min="9232" max="9232" width="16.28515625" style="11" customWidth="1"/>
    <col min="9233" max="9233" width="13.28515625" style="11" customWidth="1"/>
    <col min="9234" max="9234" width="12.85546875" style="11" customWidth="1"/>
    <col min="9235" max="9235" width="13.42578125" style="11" customWidth="1"/>
    <col min="9236" max="9239" width="12.5703125" style="11" customWidth="1"/>
    <col min="9240" max="9240" width="13.42578125" style="11" customWidth="1"/>
    <col min="9241" max="9241" width="13.7109375" style="11" customWidth="1"/>
    <col min="9242" max="9242" width="13" style="11" customWidth="1"/>
    <col min="9243" max="9243" width="7.5703125" style="11" customWidth="1"/>
    <col min="9244" max="9244" width="10.5703125" style="11" customWidth="1"/>
    <col min="9245" max="9245" width="8.85546875" style="11" customWidth="1"/>
    <col min="9246" max="9246" width="8.140625" style="11" customWidth="1"/>
    <col min="9247" max="9247" width="8.42578125" style="11" customWidth="1"/>
    <col min="9248" max="9248" width="13.140625" style="11" customWidth="1"/>
    <col min="9249" max="9249" width="12.42578125" style="11" customWidth="1"/>
    <col min="9250" max="9250" width="13.140625" style="11" customWidth="1"/>
    <col min="9251" max="9251" width="12.28515625" style="11" customWidth="1"/>
    <col min="9252" max="9252" width="13.5703125" style="11" customWidth="1"/>
    <col min="9253" max="9253" width="12.7109375" style="11" customWidth="1"/>
    <col min="9254" max="9254" width="12.42578125" style="11" customWidth="1"/>
    <col min="9255" max="9255" width="11.42578125" style="11" customWidth="1"/>
    <col min="9256" max="9256" width="12.42578125" style="11" customWidth="1"/>
    <col min="9257" max="9472" width="9.140625" style="11"/>
    <col min="9473" max="9473" width="8.140625" style="11" customWidth="1"/>
    <col min="9474" max="9474" width="18.7109375" style="11" customWidth="1"/>
    <col min="9475" max="9475" width="15" style="11" customWidth="1"/>
    <col min="9476" max="9476" width="14.42578125" style="11" customWidth="1"/>
    <col min="9477" max="9477" width="14.5703125" style="11" customWidth="1"/>
    <col min="9478" max="9478" width="15.140625" style="11" customWidth="1"/>
    <col min="9479" max="9479" width="14.5703125" style="11" customWidth="1"/>
    <col min="9480" max="9480" width="15.42578125" style="11" customWidth="1"/>
    <col min="9481" max="9481" width="14.28515625" style="11" customWidth="1"/>
    <col min="9482" max="9482" width="9.28515625" style="11" customWidth="1"/>
    <col min="9483" max="9483" width="9.5703125" style="11" customWidth="1"/>
    <col min="9484" max="9485" width="12.140625" style="11" customWidth="1"/>
    <col min="9486" max="9487" width="17.28515625" style="11" customWidth="1"/>
    <col min="9488" max="9488" width="16.28515625" style="11" customWidth="1"/>
    <col min="9489" max="9489" width="13.28515625" style="11" customWidth="1"/>
    <col min="9490" max="9490" width="12.85546875" style="11" customWidth="1"/>
    <col min="9491" max="9491" width="13.42578125" style="11" customWidth="1"/>
    <col min="9492" max="9495" width="12.5703125" style="11" customWidth="1"/>
    <col min="9496" max="9496" width="13.42578125" style="11" customWidth="1"/>
    <col min="9497" max="9497" width="13.7109375" style="11" customWidth="1"/>
    <col min="9498" max="9498" width="13" style="11" customWidth="1"/>
    <col min="9499" max="9499" width="7.5703125" style="11" customWidth="1"/>
    <col min="9500" max="9500" width="10.5703125" style="11" customWidth="1"/>
    <col min="9501" max="9501" width="8.85546875" style="11" customWidth="1"/>
    <col min="9502" max="9502" width="8.140625" style="11" customWidth="1"/>
    <col min="9503" max="9503" width="8.42578125" style="11" customWidth="1"/>
    <col min="9504" max="9504" width="13.140625" style="11" customWidth="1"/>
    <col min="9505" max="9505" width="12.42578125" style="11" customWidth="1"/>
    <col min="9506" max="9506" width="13.140625" style="11" customWidth="1"/>
    <col min="9507" max="9507" width="12.28515625" style="11" customWidth="1"/>
    <col min="9508" max="9508" width="13.5703125" style="11" customWidth="1"/>
    <col min="9509" max="9509" width="12.7109375" style="11" customWidth="1"/>
    <col min="9510" max="9510" width="12.42578125" style="11" customWidth="1"/>
    <col min="9511" max="9511" width="11.42578125" style="11" customWidth="1"/>
    <col min="9512" max="9512" width="12.42578125" style="11" customWidth="1"/>
    <col min="9513" max="9728" width="9.140625" style="11"/>
    <col min="9729" max="9729" width="8.140625" style="11" customWidth="1"/>
    <col min="9730" max="9730" width="18.7109375" style="11" customWidth="1"/>
    <col min="9731" max="9731" width="15" style="11" customWidth="1"/>
    <col min="9732" max="9732" width="14.42578125" style="11" customWidth="1"/>
    <col min="9733" max="9733" width="14.5703125" style="11" customWidth="1"/>
    <col min="9734" max="9734" width="15.140625" style="11" customWidth="1"/>
    <col min="9735" max="9735" width="14.5703125" style="11" customWidth="1"/>
    <col min="9736" max="9736" width="15.42578125" style="11" customWidth="1"/>
    <col min="9737" max="9737" width="14.28515625" style="11" customWidth="1"/>
    <col min="9738" max="9738" width="9.28515625" style="11" customWidth="1"/>
    <col min="9739" max="9739" width="9.5703125" style="11" customWidth="1"/>
    <col min="9740" max="9741" width="12.140625" style="11" customWidth="1"/>
    <col min="9742" max="9743" width="17.28515625" style="11" customWidth="1"/>
    <col min="9744" max="9744" width="16.28515625" style="11" customWidth="1"/>
    <col min="9745" max="9745" width="13.28515625" style="11" customWidth="1"/>
    <col min="9746" max="9746" width="12.85546875" style="11" customWidth="1"/>
    <col min="9747" max="9747" width="13.42578125" style="11" customWidth="1"/>
    <col min="9748" max="9751" width="12.5703125" style="11" customWidth="1"/>
    <col min="9752" max="9752" width="13.42578125" style="11" customWidth="1"/>
    <col min="9753" max="9753" width="13.7109375" style="11" customWidth="1"/>
    <col min="9754" max="9754" width="13" style="11" customWidth="1"/>
    <col min="9755" max="9755" width="7.5703125" style="11" customWidth="1"/>
    <col min="9756" max="9756" width="10.5703125" style="11" customWidth="1"/>
    <col min="9757" max="9757" width="8.85546875" style="11" customWidth="1"/>
    <col min="9758" max="9758" width="8.140625" style="11" customWidth="1"/>
    <col min="9759" max="9759" width="8.42578125" style="11" customWidth="1"/>
    <col min="9760" max="9760" width="13.140625" style="11" customWidth="1"/>
    <col min="9761" max="9761" width="12.42578125" style="11" customWidth="1"/>
    <col min="9762" max="9762" width="13.140625" style="11" customWidth="1"/>
    <col min="9763" max="9763" width="12.28515625" style="11" customWidth="1"/>
    <col min="9764" max="9764" width="13.5703125" style="11" customWidth="1"/>
    <col min="9765" max="9765" width="12.7109375" style="11" customWidth="1"/>
    <col min="9766" max="9766" width="12.42578125" style="11" customWidth="1"/>
    <col min="9767" max="9767" width="11.42578125" style="11" customWidth="1"/>
    <col min="9768" max="9768" width="12.42578125" style="11" customWidth="1"/>
    <col min="9769" max="9984" width="9.140625" style="11"/>
    <col min="9985" max="9985" width="8.140625" style="11" customWidth="1"/>
    <col min="9986" max="9986" width="18.7109375" style="11" customWidth="1"/>
    <col min="9987" max="9987" width="15" style="11" customWidth="1"/>
    <col min="9988" max="9988" width="14.42578125" style="11" customWidth="1"/>
    <col min="9989" max="9989" width="14.5703125" style="11" customWidth="1"/>
    <col min="9990" max="9990" width="15.140625" style="11" customWidth="1"/>
    <col min="9991" max="9991" width="14.5703125" style="11" customWidth="1"/>
    <col min="9992" max="9992" width="15.42578125" style="11" customWidth="1"/>
    <col min="9993" max="9993" width="14.28515625" style="11" customWidth="1"/>
    <col min="9994" max="9994" width="9.28515625" style="11" customWidth="1"/>
    <col min="9995" max="9995" width="9.5703125" style="11" customWidth="1"/>
    <col min="9996" max="9997" width="12.140625" style="11" customWidth="1"/>
    <col min="9998" max="9999" width="17.28515625" style="11" customWidth="1"/>
    <col min="10000" max="10000" width="16.28515625" style="11" customWidth="1"/>
    <col min="10001" max="10001" width="13.28515625" style="11" customWidth="1"/>
    <col min="10002" max="10002" width="12.85546875" style="11" customWidth="1"/>
    <col min="10003" max="10003" width="13.42578125" style="11" customWidth="1"/>
    <col min="10004" max="10007" width="12.5703125" style="11" customWidth="1"/>
    <col min="10008" max="10008" width="13.42578125" style="11" customWidth="1"/>
    <col min="10009" max="10009" width="13.7109375" style="11" customWidth="1"/>
    <col min="10010" max="10010" width="13" style="11" customWidth="1"/>
    <col min="10011" max="10011" width="7.5703125" style="11" customWidth="1"/>
    <col min="10012" max="10012" width="10.5703125" style="11" customWidth="1"/>
    <col min="10013" max="10013" width="8.85546875" style="11" customWidth="1"/>
    <col min="10014" max="10014" width="8.140625" style="11" customWidth="1"/>
    <col min="10015" max="10015" width="8.42578125" style="11" customWidth="1"/>
    <col min="10016" max="10016" width="13.140625" style="11" customWidth="1"/>
    <col min="10017" max="10017" width="12.42578125" style="11" customWidth="1"/>
    <col min="10018" max="10018" width="13.140625" style="11" customWidth="1"/>
    <col min="10019" max="10019" width="12.28515625" style="11" customWidth="1"/>
    <col min="10020" max="10020" width="13.5703125" style="11" customWidth="1"/>
    <col min="10021" max="10021" width="12.7109375" style="11" customWidth="1"/>
    <col min="10022" max="10022" width="12.42578125" style="11" customWidth="1"/>
    <col min="10023" max="10023" width="11.42578125" style="11" customWidth="1"/>
    <col min="10024" max="10024" width="12.42578125" style="11" customWidth="1"/>
    <col min="10025" max="10240" width="9.140625" style="11"/>
    <col min="10241" max="10241" width="8.140625" style="11" customWidth="1"/>
    <col min="10242" max="10242" width="18.7109375" style="11" customWidth="1"/>
    <col min="10243" max="10243" width="15" style="11" customWidth="1"/>
    <col min="10244" max="10244" width="14.42578125" style="11" customWidth="1"/>
    <col min="10245" max="10245" width="14.5703125" style="11" customWidth="1"/>
    <col min="10246" max="10246" width="15.140625" style="11" customWidth="1"/>
    <col min="10247" max="10247" width="14.5703125" style="11" customWidth="1"/>
    <col min="10248" max="10248" width="15.42578125" style="11" customWidth="1"/>
    <col min="10249" max="10249" width="14.28515625" style="11" customWidth="1"/>
    <col min="10250" max="10250" width="9.28515625" style="11" customWidth="1"/>
    <col min="10251" max="10251" width="9.5703125" style="11" customWidth="1"/>
    <col min="10252" max="10253" width="12.140625" style="11" customWidth="1"/>
    <col min="10254" max="10255" width="17.28515625" style="11" customWidth="1"/>
    <col min="10256" max="10256" width="16.28515625" style="11" customWidth="1"/>
    <col min="10257" max="10257" width="13.28515625" style="11" customWidth="1"/>
    <col min="10258" max="10258" width="12.85546875" style="11" customWidth="1"/>
    <col min="10259" max="10259" width="13.42578125" style="11" customWidth="1"/>
    <col min="10260" max="10263" width="12.5703125" style="11" customWidth="1"/>
    <col min="10264" max="10264" width="13.42578125" style="11" customWidth="1"/>
    <col min="10265" max="10265" width="13.7109375" style="11" customWidth="1"/>
    <col min="10266" max="10266" width="13" style="11" customWidth="1"/>
    <col min="10267" max="10267" width="7.5703125" style="11" customWidth="1"/>
    <col min="10268" max="10268" width="10.5703125" style="11" customWidth="1"/>
    <col min="10269" max="10269" width="8.85546875" style="11" customWidth="1"/>
    <col min="10270" max="10270" width="8.140625" style="11" customWidth="1"/>
    <col min="10271" max="10271" width="8.42578125" style="11" customWidth="1"/>
    <col min="10272" max="10272" width="13.140625" style="11" customWidth="1"/>
    <col min="10273" max="10273" width="12.42578125" style="11" customWidth="1"/>
    <col min="10274" max="10274" width="13.140625" style="11" customWidth="1"/>
    <col min="10275" max="10275" width="12.28515625" style="11" customWidth="1"/>
    <col min="10276" max="10276" width="13.5703125" style="11" customWidth="1"/>
    <col min="10277" max="10277" width="12.7109375" style="11" customWidth="1"/>
    <col min="10278" max="10278" width="12.42578125" style="11" customWidth="1"/>
    <col min="10279" max="10279" width="11.42578125" style="11" customWidth="1"/>
    <col min="10280" max="10280" width="12.42578125" style="11" customWidth="1"/>
    <col min="10281" max="10496" width="9.140625" style="11"/>
    <col min="10497" max="10497" width="8.140625" style="11" customWidth="1"/>
    <col min="10498" max="10498" width="18.7109375" style="11" customWidth="1"/>
    <col min="10499" max="10499" width="15" style="11" customWidth="1"/>
    <col min="10500" max="10500" width="14.42578125" style="11" customWidth="1"/>
    <col min="10501" max="10501" width="14.5703125" style="11" customWidth="1"/>
    <col min="10502" max="10502" width="15.140625" style="11" customWidth="1"/>
    <col min="10503" max="10503" width="14.5703125" style="11" customWidth="1"/>
    <col min="10504" max="10504" width="15.42578125" style="11" customWidth="1"/>
    <col min="10505" max="10505" width="14.28515625" style="11" customWidth="1"/>
    <col min="10506" max="10506" width="9.28515625" style="11" customWidth="1"/>
    <col min="10507" max="10507" width="9.5703125" style="11" customWidth="1"/>
    <col min="10508" max="10509" width="12.140625" style="11" customWidth="1"/>
    <col min="10510" max="10511" width="17.28515625" style="11" customWidth="1"/>
    <col min="10512" max="10512" width="16.28515625" style="11" customWidth="1"/>
    <col min="10513" max="10513" width="13.28515625" style="11" customWidth="1"/>
    <col min="10514" max="10514" width="12.85546875" style="11" customWidth="1"/>
    <col min="10515" max="10515" width="13.42578125" style="11" customWidth="1"/>
    <col min="10516" max="10519" width="12.5703125" style="11" customWidth="1"/>
    <col min="10520" max="10520" width="13.42578125" style="11" customWidth="1"/>
    <col min="10521" max="10521" width="13.7109375" style="11" customWidth="1"/>
    <col min="10522" max="10522" width="13" style="11" customWidth="1"/>
    <col min="10523" max="10523" width="7.5703125" style="11" customWidth="1"/>
    <col min="10524" max="10524" width="10.5703125" style="11" customWidth="1"/>
    <col min="10525" max="10525" width="8.85546875" style="11" customWidth="1"/>
    <col min="10526" max="10526" width="8.140625" style="11" customWidth="1"/>
    <col min="10527" max="10527" width="8.42578125" style="11" customWidth="1"/>
    <col min="10528" max="10528" width="13.140625" style="11" customWidth="1"/>
    <col min="10529" max="10529" width="12.42578125" style="11" customWidth="1"/>
    <col min="10530" max="10530" width="13.140625" style="11" customWidth="1"/>
    <col min="10531" max="10531" width="12.28515625" style="11" customWidth="1"/>
    <col min="10532" max="10532" width="13.5703125" style="11" customWidth="1"/>
    <col min="10533" max="10533" width="12.7109375" style="11" customWidth="1"/>
    <col min="10534" max="10534" width="12.42578125" style="11" customWidth="1"/>
    <col min="10535" max="10535" width="11.42578125" style="11" customWidth="1"/>
    <col min="10536" max="10536" width="12.42578125" style="11" customWidth="1"/>
    <col min="10537" max="10752" width="9.140625" style="11"/>
    <col min="10753" max="10753" width="8.140625" style="11" customWidth="1"/>
    <col min="10754" max="10754" width="18.7109375" style="11" customWidth="1"/>
    <col min="10755" max="10755" width="15" style="11" customWidth="1"/>
    <col min="10756" max="10756" width="14.42578125" style="11" customWidth="1"/>
    <col min="10757" max="10757" width="14.5703125" style="11" customWidth="1"/>
    <col min="10758" max="10758" width="15.140625" style="11" customWidth="1"/>
    <col min="10759" max="10759" width="14.5703125" style="11" customWidth="1"/>
    <col min="10760" max="10760" width="15.42578125" style="11" customWidth="1"/>
    <col min="10761" max="10761" width="14.28515625" style="11" customWidth="1"/>
    <col min="10762" max="10762" width="9.28515625" style="11" customWidth="1"/>
    <col min="10763" max="10763" width="9.5703125" style="11" customWidth="1"/>
    <col min="10764" max="10765" width="12.140625" style="11" customWidth="1"/>
    <col min="10766" max="10767" width="17.28515625" style="11" customWidth="1"/>
    <col min="10768" max="10768" width="16.28515625" style="11" customWidth="1"/>
    <col min="10769" max="10769" width="13.28515625" style="11" customWidth="1"/>
    <col min="10770" max="10770" width="12.85546875" style="11" customWidth="1"/>
    <col min="10771" max="10771" width="13.42578125" style="11" customWidth="1"/>
    <col min="10772" max="10775" width="12.5703125" style="11" customWidth="1"/>
    <col min="10776" max="10776" width="13.42578125" style="11" customWidth="1"/>
    <col min="10777" max="10777" width="13.7109375" style="11" customWidth="1"/>
    <col min="10778" max="10778" width="13" style="11" customWidth="1"/>
    <col min="10779" max="10779" width="7.5703125" style="11" customWidth="1"/>
    <col min="10780" max="10780" width="10.5703125" style="11" customWidth="1"/>
    <col min="10781" max="10781" width="8.85546875" style="11" customWidth="1"/>
    <col min="10782" max="10782" width="8.140625" style="11" customWidth="1"/>
    <col min="10783" max="10783" width="8.42578125" style="11" customWidth="1"/>
    <col min="10784" max="10784" width="13.140625" style="11" customWidth="1"/>
    <col min="10785" max="10785" width="12.42578125" style="11" customWidth="1"/>
    <col min="10786" max="10786" width="13.140625" style="11" customWidth="1"/>
    <col min="10787" max="10787" width="12.28515625" style="11" customWidth="1"/>
    <col min="10788" max="10788" width="13.5703125" style="11" customWidth="1"/>
    <col min="10789" max="10789" width="12.7109375" style="11" customWidth="1"/>
    <col min="10790" max="10790" width="12.42578125" style="11" customWidth="1"/>
    <col min="10791" max="10791" width="11.42578125" style="11" customWidth="1"/>
    <col min="10792" max="10792" width="12.42578125" style="11" customWidth="1"/>
    <col min="10793" max="11008" width="9.140625" style="11"/>
    <col min="11009" max="11009" width="8.140625" style="11" customWidth="1"/>
    <col min="11010" max="11010" width="18.7109375" style="11" customWidth="1"/>
    <col min="11011" max="11011" width="15" style="11" customWidth="1"/>
    <col min="11012" max="11012" width="14.42578125" style="11" customWidth="1"/>
    <col min="11013" max="11013" width="14.5703125" style="11" customWidth="1"/>
    <col min="11014" max="11014" width="15.140625" style="11" customWidth="1"/>
    <col min="11015" max="11015" width="14.5703125" style="11" customWidth="1"/>
    <col min="11016" max="11016" width="15.42578125" style="11" customWidth="1"/>
    <col min="11017" max="11017" width="14.28515625" style="11" customWidth="1"/>
    <col min="11018" max="11018" width="9.28515625" style="11" customWidth="1"/>
    <col min="11019" max="11019" width="9.5703125" style="11" customWidth="1"/>
    <col min="11020" max="11021" width="12.140625" style="11" customWidth="1"/>
    <col min="11022" max="11023" width="17.28515625" style="11" customWidth="1"/>
    <col min="11024" max="11024" width="16.28515625" style="11" customWidth="1"/>
    <col min="11025" max="11025" width="13.28515625" style="11" customWidth="1"/>
    <col min="11026" max="11026" width="12.85546875" style="11" customWidth="1"/>
    <col min="11027" max="11027" width="13.42578125" style="11" customWidth="1"/>
    <col min="11028" max="11031" width="12.5703125" style="11" customWidth="1"/>
    <col min="11032" max="11032" width="13.42578125" style="11" customWidth="1"/>
    <col min="11033" max="11033" width="13.7109375" style="11" customWidth="1"/>
    <col min="11034" max="11034" width="13" style="11" customWidth="1"/>
    <col min="11035" max="11035" width="7.5703125" style="11" customWidth="1"/>
    <col min="11036" max="11036" width="10.5703125" style="11" customWidth="1"/>
    <col min="11037" max="11037" width="8.85546875" style="11" customWidth="1"/>
    <col min="11038" max="11038" width="8.140625" style="11" customWidth="1"/>
    <col min="11039" max="11039" width="8.42578125" style="11" customWidth="1"/>
    <col min="11040" max="11040" width="13.140625" style="11" customWidth="1"/>
    <col min="11041" max="11041" width="12.42578125" style="11" customWidth="1"/>
    <col min="11042" max="11042" width="13.140625" style="11" customWidth="1"/>
    <col min="11043" max="11043" width="12.28515625" style="11" customWidth="1"/>
    <col min="11044" max="11044" width="13.5703125" style="11" customWidth="1"/>
    <col min="11045" max="11045" width="12.7109375" style="11" customWidth="1"/>
    <col min="11046" max="11046" width="12.42578125" style="11" customWidth="1"/>
    <col min="11047" max="11047" width="11.42578125" style="11" customWidth="1"/>
    <col min="11048" max="11048" width="12.42578125" style="11" customWidth="1"/>
    <col min="11049" max="11264" width="9.140625" style="11"/>
    <col min="11265" max="11265" width="8.140625" style="11" customWidth="1"/>
    <col min="11266" max="11266" width="18.7109375" style="11" customWidth="1"/>
    <col min="11267" max="11267" width="15" style="11" customWidth="1"/>
    <col min="11268" max="11268" width="14.42578125" style="11" customWidth="1"/>
    <col min="11269" max="11269" width="14.5703125" style="11" customWidth="1"/>
    <col min="11270" max="11270" width="15.140625" style="11" customWidth="1"/>
    <col min="11271" max="11271" width="14.5703125" style="11" customWidth="1"/>
    <col min="11272" max="11272" width="15.42578125" style="11" customWidth="1"/>
    <col min="11273" max="11273" width="14.28515625" style="11" customWidth="1"/>
    <col min="11274" max="11274" width="9.28515625" style="11" customWidth="1"/>
    <col min="11275" max="11275" width="9.5703125" style="11" customWidth="1"/>
    <col min="11276" max="11277" width="12.140625" style="11" customWidth="1"/>
    <col min="11278" max="11279" width="17.28515625" style="11" customWidth="1"/>
    <col min="11280" max="11280" width="16.28515625" style="11" customWidth="1"/>
    <col min="11281" max="11281" width="13.28515625" style="11" customWidth="1"/>
    <col min="11282" max="11282" width="12.85546875" style="11" customWidth="1"/>
    <col min="11283" max="11283" width="13.42578125" style="11" customWidth="1"/>
    <col min="11284" max="11287" width="12.5703125" style="11" customWidth="1"/>
    <col min="11288" max="11288" width="13.42578125" style="11" customWidth="1"/>
    <col min="11289" max="11289" width="13.7109375" style="11" customWidth="1"/>
    <col min="11290" max="11290" width="13" style="11" customWidth="1"/>
    <col min="11291" max="11291" width="7.5703125" style="11" customWidth="1"/>
    <col min="11292" max="11292" width="10.5703125" style="11" customWidth="1"/>
    <col min="11293" max="11293" width="8.85546875" style="11" customWidth="1"/>
    <col min="11294" max="11294" width="8.140625" style="11" customWidth="1"/>
    <col min="11295" max="11295" width="8.42578125" style="11" customWidth="1"/>
    <col min="11296" max="11296" width="13.140625" style="11" customWidth="1"/>
    <col min="11297" max="11297" width="12.42578125" style="11" customWidth="1"/>
    <col min="11298" max="11298" width="13.140625" style="11" customWidth="1"/>
    <col min="11299" max="11299" width="12.28515625" style="11" customWidth="1"/>
    <col min="11300" max="11300" width="13.5703125" style="11" customWidth="1"/>
    <col min="11301" max="11301" width="12.7109375" style="11" customWidth="1"/>
    <col min="11302" max="11302" width="12.42578125" style="11" customWidth="1"/>
    <col min="11303" max="11303" width="11.42578125" style="11" customWidth="1"/>
    <col min="11304" max="11304" width="12.42578125" style="11" customWidth="1"/>
    <col min="11305" max="11520" width="9.140625" style="11"/>
    <col min="11521" max="11521" width="8.140625" style="11" customWidth="1"/>
    <col min="11522" max="11522" width="18.7109375" style="11" customWidth="1"/>
    <col min="11523" max="11523" width="15" style="11" customWidth="1"/>
    <col min="11524" max="11524" width="14.42578125" style="11" customWidth="1"/>
    <col min="11525" max="11525" width="14.5703125" style="11" customWidth="1"/>
    <col min="11526" max="11526" width="15.140625" style="11" customWidth="1"/>
    <col min="11527" max="11527" width="14.5703125" style="11" customWidth="1"/>
    <col min="11528" max="11528" width="15.42578125" style="11" customWidth="1"/>
    <col min="11529" max="11529" width="14.28515625" style="11" customWidth="1"/>
    <col min="11530" max="11530" width="9.28515625" style="11" customWidth="1"/>
    <col min="11531" max="11531" width="9.5703125" style="11" customWidth="1"/>
    <col min="11532" max="11533" width="12.140625" style="11" customWidth="1"/>
    <col min="11534" max="11535" width="17.28515625" style="11" customWidth="1"/>
    <col min="11536" max="11536" width="16.28515625" style="11" customWidth="1"/>
    <col min="11537" max="11537" width="13.28515625" style="11" customWidth="1"/>
    <col min="11538" max="11538" width="12.85546875" style="11" customWidth="1"/>
    <col min="11539" max="11539" width="13.42578125" style="11" customWidth="1"/>
    <col min="11540" max="11543" width="12.5703125" style="11" customWidth="1"/>
    <col min="11544" max="11544" width="13.42578125" style="11" customWidth="1"/>
    <col min="11545" max="11545" width="13.7109375" style="11" customWidth="1"/>
    <col min="11546" max="11546" width="13" style="11" customWidth="1"/>
    <col min="11547" max="11547" width="7.5703125" style="11" customWidth="1"/>
    <col min="11548" max="11548" width="10.5703125" style="11" customWidth="1"/>
    <col min="11549" max="11549" width="8.85546875" style="11" customWidth="1"/>
    <col min="11550" max="11550" width="8.140625" style="11" customWidth="1"/>
    <col min="11551" max="11551" width="8.42578125" style="11" customWidth="1"/>
    <col min="11552" max="11552" width="13.140625" style="11" customWidth="1"/>
    <col min="11553" max="11553" width="12.42578125" style="11" customWidth="1"/>
    <col min="11554" max="11554" width="13.140625" style="11" customWidth="1"/>
    <col min="11555" max="11555" width="12.28515625" style="11" customWidth="1"/>
    <col min="11556" max="11556" width="13.5703125" style="11" customWidth="1"/>
    <col min="11557" max="11557" width="12.7109375" style="11" customWidth="1"/>
    <col min="11558" max="11558" width="12.42578125" style="11" customWidth="1"/>
    <col min="11559" max="11559" width="11.42578125" style="11" customWidth="1"/>
    <col min="11560" max="11560" width="12.42578125" style="11" customWidth="1"/>
    <col min="11561" max="11776" width="9.140625" style="11"/>
    <col min="11777" max="11777" width="8.140625" style="11" customWidth="1"/>
    <col min="11778" max="11778" width="18.7109375" style="11" customWidth="1"/>
    <col min="11779" max="11779" width="15" style="11" customWidth="1"/>
    <col min="11780" max="11780" width="14.42578125" style="11" customWidth="1"/>
    <col min="11781" max="11781" width="14.5703125" style="11" customWidth="1"/>
    <col min="11782" max="11782" width="15.140625" style="11" customWidth="1"/>
    <col min="11783" max="11783" width="14.5703125" style="11" customWidth="1"/>
    <col min="11784" max="11784" width="15.42578125" style="11" customWidth="1"/>
    <col min="11785" max="11785" width="14.28515625" style="11" customWidth="1"/>
    <col min="11786" max="11786" width="9.28515625" style="11" customWidth="1"/>
    <col min="11787" max="11787" width="9.5703125" style="11" customWidth="1"/>
    <col min="11788" max="11789" width="12.140625" style="11" customWidth="1"/>
    <col min="11790" max="11791" width="17.28515625" style="11" customWidth="1"/>
    <col min="11792" max="11792" width="16.28515625" style="11" customWidth="1"/>
    <col min="11793" max="11793" width="13.28515625" style="11" customWidth="1"/>
    <col min="11794" max="11794" width="12.85546875" style="11" customWidth="1"/>
    <col min="11795" max="11795" width="13.42578125" style="11" customWidth="1"/>
    <col min="11796" max="11799" width="12.5703125" style="11" customWidth="1"/>
    <col min="11800" max="11800" width="13.42578125" style="11" customWidth="1"/>
    <col min="11801" max="11801" width="13.7109375" style="11" customWidth="1"/>
    <col min="11802" max="11802" width="13" style="11" customWidth="1"/>
    <col min="11803" max="11803" width="7.5703125" style="11" customWidth="1"/>
    <col min="11804" max="11804" width="10.5703125" style="11" customWidth="1"/>
    <col min="11805" max="11805" width="8.85546875" style="11" customWidth="1"/>
    <col min="11806" max="11806" width="8.140625" style="11" customWidth="1"/>
    <col min="11807" max="11807" width="8.42578125" style="11" customWidth="1"/>
    <col min="11808" max="11808" width="13.140625" style="11" customWidth="1"/>
    <col min="11809" max="11809" width="12.42578125" style="11" customWidth="1"/>
    <col min="11810" max="11810" width="13.140625" style="11" customWidth="1"/>
    <col min="11811" max="11811" width="12.28515625" style="11" customWidth="1"/>
    <col min="11812" max="11812" width="13.5703125" style="11" customWidth="1"/>
    <col min="11813" max="11813" width="12.7109375" style="11" customWidth="1"/>
    <col min="11814" max="11814" width="12.42578125" style="11" customWidth="1"/>
    <col min="11815" max="11815" width="11.42578125" style="11" customWidth="1"/>
    <col min="11816" max="11816" width="12.42578125" style="11" customWidth="1"/>
    <col min="11817" max="12032" width="9.140625" style="11"/>
    <col min="12033" max="12033" width="8.140625" style="11" customWidth="1"/>
    <col min="12034" max="12034" width="18.7109375" style="11" customWidth="1"/>
    <col min="12035" max="12035" width="15" style="11" customWidth="1"/>
    <col min="12036" max="12036" width="14.42578125" style="11" customWidth="1"/>
    <col min="12037" max="12037" width="14.5703125" style="11" customWidth="1"/>
    <col min="12038" max="12038" width="15.140625" style="11" customWidth="1"/>
    <col min="12039" max="12039" width="14.5703125" style="11" customWidth="1"/>
    <col min="12040" max="12040" width="15.42578125" style="11" customWidth="1"/>
    <col min="12041" max="12041" width="14.28515625" style="11" customWidth="1"/>
    <col min="12042" max="12042" width="9.28515625" style="11" customWidth="1"/>
    <col min="12043" max="12043" width="9.5703125" style="11" customWidth="1"/>
    <col min="12044" max="12045" width="12.140625" style="11" customWidth="1"/>
    <col min="12046" max="12047" width="17.28515625" style="11" customWidth="1"/>
    <col min="12048" max="12048" width="16.28515625" style="11" customWidth="1"/>
    <col min="12049" max="12049" width="13.28515625" style="11" customWidth="1"/>
    <col min="12050" max="12050" width="12.85546875" style="11" customWidth="1"/>
    <col min="12051" max="12051" width="13.42578125" style="11" customWidth="1"/>
    <col min="12052" max="12055" width="12.5703125" style="11" customWidth="1"/>
    <col min="12056" max="12056" width="13.42578125" style="11" customWidth="1"/>
    <col min="12057" max="12057" width="13.7109375" style="11" customWidth="1"/>
    <col min="12058" max="12058" width="13" style="11" customWidth="1"/>
    <col min="12059" max="12059" width="7.5703125" style="11" customWidth="1"/>
    <col min="12060" max="12060" width="10.5703125" style="11" customWidth="1"/>
    <col min="12061" max="12061" width="8.85546875" style="11" customWidth="1"/>
    <col min="12062" max="12062" width="8.140625" style="11" customWidth="1"/>
    <col min="12063" max="12063" width="8.42578125" style="11" customWidth="1"/>
    <col min="12064" max="12064" width="13.140625" style="11" customWidth="1"/>
    <col min="12065" max="12065" width="12.42578125" style="11" customWidth="1"/>
    <col min="12066" max="12066" width="13.140625" style="11" customWidth="1"/>
    <col min="12067" max="12067" width="12.28515625" style="11" customWidth="1"/>
    <col min="12068" max="12068" width="13.5703125" style="11" customWidth="1"/>
    <col min="12069" max="12069" width="12.7109375" style="11" customWidth="1"/>
    <col min="12070" max="12070" width="12.42578125" style="11" customWidth="1"/>
    <col min="12071" max="12071" width="11.42578125" style="11" customWidth="1"/>
    <col min="12072" max="12072" width="12.42578125" style="11" customWidth="1"/>
    <col min="12073" max="12288" width="9.140625" style="11"/>
    <col min="12289" max="12289" width="8.140625" style="11" customWidth="1"/>
    <col min="12290" max="12290" width="18.7109375" style="11" customWidth="1"/>
    <col min="12291" max="12291" width="15" style="11" customWidth="1"/>
    <col min="12292" max="12292" width="14.42578125" style="11" customWidth="1"/>
    <col min="12293" max="12293" width="14.5703125" style="11" customWidth="1"/>
    <col min="12294" max="12294" width="15.140625" style="11" customWidth="1"/>
    <col min="12295" max="12295" width="14.5703125" style="11" customWidth="1"/>
    <col min="12296" max="12296" width="15.42578125" style="11" customWidth="1"/>
    <col min="12297" max="12297" width="14.28515625" style="11" customWidth="1"/>
    <col min="12298" max="12298" width="9.28515625" style="11" customWidth="1"/>
    <col min="12299" max="12299" width="9.5703125" style="11" customWidth="1"/>
    <col min="12300" max="12301" width="12.140625" style="11" customWidth="1"/>
    <col min="12302" max="12303" width="17.28515625" style="11" customWidth="1"/>
    <col min="12304" max="12304" width="16.28515625" style="11" customWidth="1"/>
    <col min="12305" max="12305" width="13.28515625" style="11" customWidth="1"/>
    <col min="12306" max="12306" width="12.85546875" style="11" customWidth="1"/>
    <col min="12307" max="12307" width="13.42578125" style="11" customWidth="1"/>
    <col min="12308" max="12311" width="12.5703125" style="11" customWidth="1"/>
    <col min="12312" max="12312" width="13.42578125" style="11" customWidth="1"/>
    <col min="12313" max="12313" width="13.7109375" style="11" customWidth="1"/>
    <col min="12314" max="12314" width="13" style="11" customWidth="1"/>
    <col min="12315" max="12315" width="7.5703125" style="11" customWidth="1"/>
    <col min="12316" max="12316" width="10.5703125" style="11" customWidth="1"/>
    <col min="12317" max="12317" width="8.85546875" style="11" customWidth="1"/>
    <col min="12318" max="12318" width="8.140625" style="11" customWidth="1"/>
    <col min="12319" max="12319" width="8.42578125" style="11" customWidth="1"/>
    <col min="12320" max="12320" width="13.140625" style="11" customWidth="1"/>
    <col min="12321" max="12321" width="12.42578125" style="11" customWidth="1"/>
    <col min="12322" max="12322" width="13.140625" style="11" customWidth="1"/>
    <col min="12323" max="12323" width="12.28515625" style="11" customWidth="1"/>
    <col min="12324" max="12324" width="13.5703125" style="11" customWidth="1"/>
    <col min="12325" max="12325" width="12.7109375" style="11" customWidth="1"/>
    <col min="12326" max="12326" width="12.42578125" style="11" customWidth="1"/>
    <col min="12327" max="12327" width="11.42578125" style="11" customWidth="1"/>
    <col min="12328" max="12328" width="12.42578125" style="11" customWidth="1"/>
    <col min="12329" max="12544" width="9.140625" style="11"/>
    <col min="12545" max="12545" width="8.140625" style="11" customWidth="1"/>
    <col min="12546" max="12546" width="18.7109375" style="11" customWidth="1"/>
    <col min="12547" max="12547" width="15" style="11" customWidth="1"/>
    <col min="12548" max="12548" width="14.42578125" style="11" customWidth="1"/>
    <col min="12549" max="12549" width="14.5703125" style="11" customWidth="1"/>
    <col min="12550" max="12550" width="15.140625" style="11" customWidth="1"/>
    <col min="12551" max="12551" width="14.5703125" style="11" customWidth="1"/>
    <col min="12552" max="12552" width="15.42578125" style="11" customWidth="1"/>
    <col min="12553" max="12553" width="14.28515625" style="11" customWidth="1"/>
    <col min="12554" max="12554" width="9.28515625" style="11" customWidth="1"/>
    <col min="12555" max="12555" width="9.5703125" style="11" customWidth="1"/>
    <col min="12556" max="12557" width="12.140625" style="11" customWidth="1"/>
    <col min="12558" max="12559" width="17.28515625" style="11" customWidth="1"/>
    <col min="12560" max="12560" width="16.28515625" style="11" customWidth="1"/>
    <col min="12561" max="12561" width="13.28515625" style="11" customWidth="1"/>
    <col min="12562" max="12562" width="12.85546875" style="11" customWidth="1"/>
    <col min="12563" max="12563" width="13.42578125" style="11" customWidth="1"/>
    <col min="12564" max="12567" width="12.5703125" style="11" customWidth="1"/>
    <col min="12568" max="12568" width="13.42578125" style="11" customWidth="1"/>
    <col min="12569" max="12569" width="13.7109375" style="11" customWidth="1"/>
    <col min="12570" max="12570" width="13" style="11" customWidth="1"/>
    <col min="12571" max="12571" width="7.5703125" style="11" customWidth="1"/>
    <col min="12572" max="12572" width="10.5703125" style="11" customWidth="1"/>
    <col min="12573" max="12573" width="8.85546875" style="11" customWidth="1"/>
    <col min="12574" max="12574" width="8.140625" style="11" customWidth="1"/>
    <col min="12575" max="12575" width="8.42578125" style="11" customWidth="1"/>
    <col min="12576" max="12576" width="13.140625" style="11" customWidth="1"/>
    <col min="12577" max="12577" width="12.42578125" style="11" customWidth="1"/>
    <col min="12578" max="12578" width="13.140625" style="11" customWidth="1"/>
    <col min="12579" max="12579" width="12.28515625" style="11" customWidth="1"/>
    <col min="12580" max="12580" width="13.5703125" style="11" customWidth="1"/>
    <col min="12581" max="12581" width="12.7109375" style="11" customWidth="1"/>
    <col min="12582" max="12582" width="12.42578125" style="11" customWidth="1"/>
    <col min="12583" max="12583" width="11.42578125" style="11" customWidth="1"/>
    <col min="12584" max="12584" width="12.42578125" style="11" customWidth="1"/>
    <col min="12585" max="12800" width="9.140625" style="11"/>
    <col min="12801" max="12801" width="8.140625" style="11" customWidth="1"/>
    <col min="12802" max="12802" width="18.7109375" style="11" customWidth="1"/>
    <col min="12803" max="12803" width="15" style="11" customWidth="1"/>
    <col min="12804" max="12804" width="14.42578125" style="11" customWidth="1"/>
    <col min="12805" max="12805" width="14.5703125" style="11" customWidth="1"/>
    <col min="12806" max="12806" width="15.140625" style="11" customWidth="1"/>
    <col min="12807" max="12807" width="14.5703125" style="11" customWidth="1"/>
    <col min="12808" max="12808" width="15.42578125" style="11" customWidth="1"/>
    <col min="12809" max="12809" width="14.28515625" style="11" customWidth="1"/>
    <col min="12810" max="12810" width="9.28515625" style="11" customWidth="1"/>
    <col min="12811" max="12811" width="9.5703125" style="11" customWidth="1"/>
    <col min="12812" max="12813" width="12.140625" style="11" customWidth="1"/>
    <col min="12814" max="12815" width="17.28515625" style="11" customWidth="1"/>
    <col min="12816" max="12816" width="16.28515625" style="11" customWidth="1"/>
    <col min="12817" max="12817" width="13.28515625" style="11" customWidth="1"/>
    <col min="12818" max="12818" width="12.85546875" style="11" customWidth="1"/>
    <col min="12819" max="12819" width="13.42578125" style="11" customWidth="1"/>
    <col min="12820" max="12823" width="12.5703125" style="11" customWidth="1"/>
    <col min="12824" max="12824" width="13.42578125" style="11" customWidth="1"/>
    <col min="12825" max="12825" width="13.7109375" style="11" customWidth="1"/>
    <col min="12826" max="12826" width="13" style="11" customWidth="1"/>
    <col min="12827" max="12827" width="7.5703125" style="11" customWidth="1"/>
    <col min="12828" max="12828" width="10.5703125" style="11" customWidth="1"/>
    <col min="12829" max="12829" width="8.85546875" style="11" customWidth="1"/>
    <col min="12830" max="12830" width="8.140625" style="11" customWidth="1"/>
    <col min="12831" max="12831" width="8.42578125" style="11" customWidth="1"/>
    <col min="12832" max="12832" width="13.140625" style="11" customWidth="1"/>
    <col min="12833" max="12833" width="12.42578125" style="11" customWidth="1"/>
    <col min="12834" max="12834" width="13.140625" style="11" customWidth="1"/>
    <col min="12835" max="12835" width="12.28515625" style="11" customWidth="1"/>
    <col min="12836" max="12836" width="13.5703125" style="11" customWidth="1"/>
    <col min="12837" max="12837" width="12.7109375" style="11" customWidth="1"/>
    <col min="12838" max="12838" width="12.42578125" style="11" customWidth="1"/>
    <col min="12839" max="12839" width="11.42578125" style="11" customWidth="1"/>
    <col min="12840" max="12840" width="12.42578125" style="11" customWidth="1"/>
    <col min="12841" max="13056" width="9.140625" style="11"/>
    <col min="13057" max="13057" width="8.140625" style="11" customWidth="1"/>
    <col min="13058" max="13058" width="18.7109375" style="11" customWidth="1"/>
    <col min="13059" max="13059" width="15" style="11" customWidth="1"/>
    <col min="13060" max="13060" width="14.42578125" style="11" customWidth="1"/>
    <col min="13061" max="13061" width="14.5703125" style="11" customWidth="1"/>
    <col min="13062" max="13062" width="15.140625" style="11" customWidth="1"/>
    <col min="13063" max="13063" width="14.5703125" style="11" customWidth="1"/>
    <col min="13064" max="13064" width="15.42578125" style="11" customWidth="1"/>
    <col min="13065" max="13065" width="14.28515625" style="11" customWidth="1"/>
    <col min="13066" max="13066" width="9.28515625" style="11" customWidth="1"/>
    <col min="13067" max="13067" width="9.5703125" style="11" customWidth="1"/>
    <col min="13068" max="13069" width="12.140625" style="11" customWidth="1"/>
    <col min="13070" max="13071" width="17.28515625" style="11" customWidth="1"/>
    <col min="13072" max="13072" width="16.28515625" style="11" customWidth="1"/>
    <col min="13073" max="13073" width="13.28515625" style="11" customWidth="1"/>
    <col min="13074" max="13074" width="12.85546875" style="11" customWidth="1"/>
    <col min="13075" max="13075" width="13.42578125" style="11" customWidth="1"/>
    <col min="13076" max="13079" width="12.5703125" style="11" customWidth="1"/>
    <col min="13080" max="13080" width="13.42578125" style="11" customWidth="1"/>
    <col min="13081" max="13081" width="13.7109375" style="11" customWidth="1"/>
    <col min="13082" max="13082" width="13" style="11" customWidth="1"/>
    <col min="13083" max="13083" width="7.5703125" style="11" customWidth="1"/>
    <col min="13084" max="13084" width="10.5703125" style="11" customWidth="1"/>
    <col min="13085" max="13085" width="8.85546875" style="11" customWidth="1"/>
    <col min="13086" max="13086" width="8.140625" style="11" customWidth="1"/>
    <col min="13087" max="13087" width="8.42578125" style="11" customWidth="1"/>
    <col min="13088" max="13088" width="13.140625" style="11" customWidth="1"/>
    <col min="13089" max="13089" width="12.42578125" style="11" customWidth="1"/>
    <col min="13090" max="13090" width="13.140625" style="11" customWidth="1"/>
    <col min="13091" max="13091" width="12.28515625" style="11" customWidth="1"/>
    <col min="13092" max="13092" width="13.5703125" style="11" customWidth="1"/>
    <col min="13093" max="13093" width="12.7109375" style="11" customWidth="1"/>
    <col min="13094" max="13094" width="12.42578125" style="11" customWidth="1"/>
    <col min="13095" max="13095" width="11.42578125" style="11" customWidth="1"/>
    <col min="13096" max="13096" width="12.42578125" style="11" customWidth="1"/>
    <col min="13097" max="13312" width="9.140625" style="11"/>
    <col min="13313" max="13313" width="8.140625" style="11" customWidth="1"/>
    <col min="13314" max="13314" width="18.7109375" style="11" customWidth="1"/>
    <col min="13315" max="13315" width="15" style="11" customWidth="1"/>
    <col min="13316" max="13316" width="14.42578125" style="11" customWidth="1"/>
    <col min="13317" max="13317" width="14.5703125" style="11" customWidth="1"/>
    <col min="13318" max="13318" width="15.140625" style="11" customWidth="1"/>
    <col min="13319" max="13319" width="14.5703125" style="11" customWidth="1"/>
    <col min="13320" max="13320" width="15.42578125" style="11" customWidth="1"/>
    <col min="13321" max="13321" width="14.28515625" style="11" customWidth="1"/>
    <col min="13322" max="13322" width="9.28515625" style="11" customWidth="1"/>
    <col min="13323" max="13323" width="9.5703125" style="11" customWidth="1"/>
    <col min="13324" max="13325" width="12.140625" style="11" customWidth="1"/>
    <col min="13326" max="13327" width="17.28515625" style="11" customWidth="1"/>
    <col min="13328" max="13328" width="16.28515625" style="11" customWidth="1"/>
    <col min="13329" max="13329" width="13.28515625" style="11" customWidth="1"/>
    <col min="13330" max="13330" width="12.85546875" style="11" customWidth="1"/>
    <col min="13331" max="13331" width="13.42578125" style="11" customWidth="1"/>
    <col min="13332" max="13335" width="12.5703125" style="11" customWidth="1"/>
    <col min="13336" max="13336" width="13.42578125" style="11" customWidth="1"/>
    <col min="13337" max="13337" width="13.7109375" style="11" customWidth="1"/>
    <col min="13338" max="13338" width="13" style="11" customWidth="1"/>
    <col min="13339" max="13339" width="7.5703125" style="11" customWidth="1"/>
    <col min="13340" max="13340" width="10.5703125" style="11" customWidth="1"/>
    <col min="13341" max="13341" width="8.85546875" style="11" customWidth="1"/>
    <col min="13342" max="13342" width="8.140625" style="11" customWidth="1"/>
    <col min="13343" max="13343" width="8.42578125" style="11" customWidth="1"/>
    <col min="13344" max="13344" width="13.140625" style="11" customWidth="1"/>
    <col min="13345" max="13345" width="12.42578125" style="11" customWidth="1"/>
    <col min="13346" max="13346" width="13.140625" style="11" customWidth="1"/>
    <col min="13347" max="13347" width="12.28515625" style="11" customWidth="1"/>
    <col min="13348" max="13348" width="13.5703125" style="11" customWidth="1"/>
    <col min="13349" max="13349" width="12.7109375" style="11" customWidth="1"/>
    <col min="13350" max="13350" width="12.42578125" style="11" customWidth="1"/>
    <col min="13351" max="13351" width="11.42578125" style="11" customWidth="1"/>
    <col min="13352" max="13352" width="12.42578125" style="11" customWidth="1"/>
    <col min="13353" max="13568" width="9.140625" style="11"/>
    <col min="13569" max="13569" width="8.140625" style="11" customWidth="1"/>
    <col min="13570" max="13570" width="18.7109375" style="11" customWidth="1"/>
    <col min="13571" max="13571" width="15" style="11" customWidth="1"/>
    <col min="13572" max="13572" width="14.42578125" style="11" customWidth="1"/>
    <col min="13573" max="13573" width="14.5703125" style="11" customWidth="1"/>
    <col min="13574" max="13574" width="15.140625" style="11" customWidth="1"/>
    <col min="13575" max="13575" width="14.5703125" style="11" customWidth="1"/>
    <col min="13576" max="13576" width="15.42578125" style="11" customWidth="1"/>
    <col min="13577" max="13577" width="14.28515625" style="11" customWidth="1"/>
    <col min="13578" max="13578" width="9.28515625" style="11" customWidth="1"/>
    <col min="13579" max="13579" width="9.5703125" style="11" customWidth="1"/>
    <col min="13580" max="13581" width="12.140625" style="11" customWidth="1"/>
    <col min="13582" max="13583" width="17.28515625" style="11" customWidth="1"/>
    <col min="13584" max="13584" width="16.28515625" style="11" customWidth="1"/>
    <col min="13585" max="13585" width="13.28515625" style="11" customWidth="1"/>
    <col min="13586" max="13586" width="12.85546875" style="11" customWidth="1"/>
    <col min="13587" max="13587" width="13.42578125" style="11" customWidth="1"/>
    <col min="13588" max="13591" width="12.5703125" style="11" customWidth="1"/>
    <col min="13592" max="13592" width="13.42578125" style="11" customWidth="1"/>
    <col min="13593" max="13593" width="13.7109375" style="11" customWidth="1"/>
    <col min="13594" max="13594" width="13" style="11" customWidth="1"/>
    <col min="13595" max="13595" width="7.5703125" style="11" customWidth="1"/>
    <col min="13596" max="13596" width="10.5703125" style="11" customWidth="1"/>
    <col min="13597" max="13597" width="8.85546875" style="11" customWidth="1"/>
    <col min="13598" max="13598" width="8.140625" style="11" customWidth="1"/>
    <col min="13599" max="13599" width="8.42578125" style="11" customWidth="1"/>
    <col min="13600" max="13600" width="13.140625" style="11" customWidth="1"/>
    <col min="13601" max="13601" width="12.42578125" style="11" customWidth="1"/>
    <col min="13602" max="13602" width="13.140625" style="11" customWidth="1"/>
    <col min="13603" max="13603" width="12.28515625" style="11" customWidth="1"/>
    <col min="13604" max="13604" width="13.5703125" style="11" customWidth="1"/>
    <col min="13605" max="13605" width="12.7109375" style="11" customWidth="1"/>
    <col min="13606" max="13606" width="12.42578125" style="11" customWidth="1"/>
    <col min="13607" max="13607" width="11.42578125" style="11" customWidth="1"/>
    <col min="13608" max="13608" width="12.42578125" style="11" customWidth="1"/>
    <col min="13609" max="13824" width="9.140625" style="11"/>
    <col min="13825" max="13825" width="8.140625" style="11" customWidth="1"/>
    <col min="13826" max="13826" width="18.7109375" style="11" customWidth="1"/>
    <col min="13827" max="13827" width="15" style="11" customWidth="1"/>
    <col min="13828" max="13828" width="14.42578125" style="11" customWidth="1"/>
    <col min="13829" max="13829" width="14.5703125" style="11" customWidth="1"/>
    <col min="13830" max="13830" width="15.140625" style="11" customWidth="1"/>
    <col min="13831" max="13831" width="14.5703125" style="11" customWidth="1"/>
    <col min="13832" max="13832" width="15.42578125" style="11" customWidth="1"/>
    <col min="13833" max="13833" width="14.28515625" style="11" customWidth="1"/>
    <col min="13834" max="13834" width="9.28515625" style="11" customWidth="1"/>
    <col min="13835" max="13835" width="9.5703125" style="11" customWidth="1"/>
    <col min="13836" max="13837" width="12.140625" style="11" customWidth="1"/>
    <col min="13838" max="13839" width="17.28515625" style="11" customWidth="1"/>
    <col min="13840" max="13840" width="16.28515625" style="11" customWidth="1"/>
    <col min="13841" max="13841" width="13.28515625" style="11" customWidth="1"/>
    <col min="13842" max="13842" width="12.85546875" style="11" customWidth="1"/>
    <col min="13843" max="13843" width="13.42578125" style="11" customWidth="1"/>
    <col min="13844" max="13847" width="12.5703125" style="11" customWidth="1"/>
    <col min="13848" max="13848" width="13.42578125" style="11" customWidth="1"/>
    <col min="13849" max="13849" width="13.7109375" style="11" customWidth="1"/>
    <col min="13850" max="13850" width="13" style="11" customWidth="1"/>
    <col min="13851" max="13851" width="7.5703125" style="11" customWidth="1"/>
    <col min="13852" max="13852" width="10.5703125" style="11" customWidth="1"/>
    <col min="13853" max="13853" width="8.85546875" style="11" customWidth="1"/>
    <col min="13854" max="13854" width="8.140625" style="11" customWidth="1"/>
    <col min="13855" max="13855" width="8.42578125" style="11" customWidth="1"/>
    <col min="13856" max="13856" width="13.140625" style="11" customWidth="1"/>
    <col min="13857" max="13857" width="12.42578125" style="11" customWidth="1"/>
    <col min="13858" max="13858" width="13.140625" style="11" customWidth="1"/>
    <col min="13859" max="13859" width="12.28515625" style="11" customWidth="1"/>
    <col min="13860" max="13860" width="13.5703125" style="11" customWidth="1"/>
    <col min="13861" max="13861" width="12.7109375" style="11" customWidth="1"/>
    <col min="13862" max="13862" width="12.42578125" style="11" customWidth="1"/>
    <col min="13863" max="13863" width="11.42578125" style="11" customWidth="1"/>
    <col min="13864" max="13864" width="12.42578125" style="11" customWidth="1"/>
    <col min="13865" max="14080" width="9.140625" style="11"/>
    <col min="14081" max="14081" width="8.140625" style="11" customWidth="1"/>
    <col min="14082" max="14082" width="18.7109375" style="11" customWidth="1"/>
    <col min="14083" max="14083" width="15" style="11" customWidth="1"/>
    <col min="14084" max="14084" width="14.42578125" style="11" customWidth="1"/>
    <col min="14085" max="14085" width="14.5703125" style="11" customWidth="1"/>
    <col min="14086" max="14086" width="15.140625" style="11" customWidth="1"/>
    <col min="14087" max="14087" width="14.5703125" style="11" customWidth="1"/>
    <col min="14088" max="14088" width="15.42578125" style="11" customWidth="1"/>
    <col min="14089" max="14089" width="14.28515625" style="11" customWidth="1"/>
    <col min="14090" max="14090" width="9.28515625" style="11" customWidth="1"/>
    <col min="14091" max="14091" width="9.5703125" style="11" customWidth="1"/>
    <col min="14092" max="14093" width="12.140625" style="11" customWidth="1"/>
    <col min="14094" max="14095" width="17.28515625" style="11" customWidth="1"/>
    <col min="14096" max="14096" width="16.28515625" style="11" customWidth="1"/>
    <col min="14097" max="14097" width="13.28515625" style="11" customWidth="1"/>
    <col min="14098" max="14098" width="12.85546875" style="11" customWidth="1"/>
    <col min="14099" max="14099" width="13.42578125" style="11" customWidth="1"/>
    <col min="14100" max="14103" width="12.5703125" style="11" customWidth="1"/>
    <col min="14104" max="14104" width="13.42578125" style="11" customWidth="1"/>
    <col min="14105" max="14105" width="13.7109375" style="11" customWidth="1"/>
    <col min="14106" max="14106" width="13" style="11" customWidth="1"/>
    <col min="14107" max="14107" width="7.5703125" style="11" customWidth="1"/>
    <col min="14108" max="14108" width="10.5703125" style="11" customWidth="1"/>
    <col min="14109" max="14109" width="8.85546875" style="11" customWidth="1"/>
    <col min="14110" max="14110" width="8.140625" style="11" customWidth="1"/>
    <col min="14111" max="14111" width="8.42578125" style="11" customWidth="1"/>
    <col min="14112" max="14112" width="13.140625" style="11" customWidth="1"/>
    <col min="14113" max="14113" width="12.42578125" style="11" customWidth="1"/>
    <col min="14114" max="14114" width="13.140625" style="11" customWidth="1"/>
    <col min="14115" max="14115" width="12.28515625" style="11" customWidth="1"/>
    <col min="14116" max="14116" width="13.5703125" style="11" customWidth="1"/>
    <col min="14117" max="14117" width="12.7109375" style="11" customWidth="1"/>
    <col min="14118" max="14118" width="12.42578125" style="11" customWidth="1"/>
    <col min="14119" max="14119" width="11.42578125" style="11" customWidth="1"/>
    <col min="14120" max="14120" width="12.42578125" style="11" customWidth="1"/>
    <col min="14121" max="14336" width="9.140625" style="11"/>
    <col min="14337" max="14337" width="8.140625" style="11" customWidth="1"/>
    <col min="14338" max="14338" width="18.7109375" style="11" customWidth="1"/>
    <col min="14339" max="14339" width="15" style="11" customWidth="1"/>
    <col min="14340" max="14340" width="14.42578125" style="11" customWidth="1"/>
    <col min="14341" max="14341" width="14.5703125" style="11" customWidth="1"/>
    <col min="14342" max="14342" width="15.140625" style="11" customWidth="1"/>
    <col min="14343" max="14343" width="14.5703125" style="11" customWidth="1"/>
    <col min="14344" max="14344" width="15.42578125" style="11" customWidth="1"/>
    <col min="14345" max="14345" width="14.28515625" style="11" customWidth="1"/>
    <col min="14346" max="14346" width="9.28515625" style="11" customWidth="1"/>
    <col min="14347" max="14347" width="9.5703125" style="11" customWidth="1"/>
    <col min="14348" max="14349" width="12.140625" style="11" customWidth="1"/>
    <col min="14350" max="14351" width="17.28515625" style="11" customWidth="1"/>
    <col min="14352" max="14352" width="16.28515625" style="11" customWidth="1"/>
    <col min="14353" max="14353" width="13.28515625" style="11" customWidth="1"/>
    <col min="14354" max="14354" width="12.85546875" style="11" customWidth="1"/>
    <col min="14355" max="14355" width="13.42578125" style="11" customWidth="1"/>
    <col min="14356" max="14359" width="12.5703125" style="11" customWidth="1"/>
    <col min="14360" max="14360" width="13.42578125" style="11" customWidth="1"/>
    <col min="14361" max="14361" width="13.7109375" style="11" customWidth="1"/>
    <col min="14362" max="14362" width="13" style="11" customWidth="1"/>
    <col min="14363" max="14363" width="7.5703125" style="11" customWidth="1"/>
    <col min="14364" max="14364" width="10.5703125" style="11" customWidth="1"/>
    <col min="14365" max="14365" width="8.85546875" style="11" customWidth="1"/>
    <col min="14366" max="14366" width="8.140625" style="11" customWidth="1"/>
    <col min="14367" max="14367" width="8.42578125" style="11" customWidth="1"/>
    <col min="14368" max="14368" width="13.140625" style="11" customWidth="1"/>
    <col min="14369" max="14369" width="12.42578125" style="11" customWidth="1"/>
    <col min="14370" max="14370" width="13.140625" style="11" customWidth="1"/>
    <col min="14371" max="14371" width="12.28515625" style="11" customWidth="1"/>
    <col min="14372" max="14372" width="13.5703125" style="11" customWidth="1"/>
    <col min="14373" max="14373" width="12.7109375" style="11" customWidth="1"/>
    <col min="14374" max="14374" width="12.42578125" style="11" customWidth="1"/>
    <col min="14375" max="14375" width="11.42578125" style="11" customWidth="1"/>
    <col min="14376" max="14376" width="12.42578125" style="11" customWidth="1"/>
    <col min="14377" max="14592" width="9.140625" style="11"/>
    <col min="14593" max="14593" width="8.140625" style="11" customWidth="1"/>
    <col min="14594" max="14594" width="18.7109375" style="11" customWidth="1"/>
    <col min="14595" max="14595" width="15" style="11" customWidth="1"/>
    <col min="14596" max="14596" width="14.42578125" style="11" customWidth="1"/>
    <col min="14597" max="14597" width="14.5703125" style="11" customWidth="1"/>
    <col min="14598" max="14598" width="15.140625" style="11" customWidth="1"/>
    <col min="14599" max="14599" width="14.5703125" style="11" customWidth="1"/>
    <col min="14600" max="14600" width="15.42578125" style="11" customWidth="1"/>
    <col min="14601" max="14601" width="14.28515625" style="11" customWidth="1"/>
    <col min="14602" max="14602" width="9.28515625" style="11" customWidth="1"/>
    <col min="14603" max="14603" width="9.5703125" style="11" customWidth="1"/>
    <col min="14604" max="14605" width="12.140625" style="11" customWidth="1"/>
    <col min="14606" max="14607" width="17.28515625" style="11" customWidth="1"/>
    <col min="14608" max="14608" width="16.28515625" style="11" customWidth="1"/>
    <col min="14609" max="14609" width="13.28515625" style="11" customWidth="1"/>
    <col min="14610" max="14610" width="12.85546875" style="11" customWidth="1"/>
    <col min="14611" max="14611" width="13.42578125" style="11" customWidth="1"/>
    <col min="14612" max="14615" width="12.5703125" style="11" customWidth="1"/>
    <col min="14616" max="14616" width="13.42578125" style="11" customWidth="1"/>
    <col min="14617" max="14617" width="13.7109375" style="11" customWidth="1"/>
    <col min="14618" max="14618" width="13" style="11" customWidth="1"/>
    <col min="14619" max="14619" width="7.5703125" style="11" customWidth="1"/>
    <col min="14620" max="14620" width="10.5703125" style="11" customWidth="1"/>
    <col min="14621" max="14621" width="8.85546875" style="11" customWidth="1"/>
    <col min="14622" max="14622" width="8.140625" style="11" customWidth="1"/>
    <col min="14623" max="14623" width="8.42578125" style="11" customWidth="1"/>
    <col min="14624" max="14624" width="13.140625" style="11" customWidth="1"/>
    <col min="14625" max="14625" width="12.42578125" style="11" customWidth="1"/>
    <col min="14626" max="14626" width="13.140625" style="11" customWidth="1"/>
    <col min="14627" max="14627" width="12.28515625" style="11" customWidth="1"/>
    <col min="14628" max="14628" width="13.5703125" style="11" customWidth="1"/>
    <col min="14629" max="14629" width="12.7109375" style="11" customWidth="1"/>
    <col min="14630" max="14630" width="12.42578125" style="11" customWidth="1"/>
    <col min="14631" max="14631" width="11.42578125" style="11" customWidth="1"/>
    <col min="14632" max="14632" width="12.42578125" style="11" customWidth="1"/>
    <col min="14633" max="14848" width="9.140625" style="11"/>
    <col min="14849" max="14849" width="8.140625" style="11" customWidth="1"/>
    <col min="14850" max="14850" width="18.7109375" style="11" customWidth="1"/>
    <col min="14851" max="14851" width="15" style="11" customWidth="1"/>
    <col min="14852" max="14852" width="14.42578125" style="11" customWidth="1"/>
    <col min="14853" max="14853" width="14.5703125" style="11" customWidth="1"/>
    <col min="14854" max="14854" width="15.140625" style="11" customWidth="1"/>
    <col min="14855" max="14855" width="14.5703125" style="11" customWidth="1"/>
    <col min="14856" max="14856" width="15.42578125" style="11" customWidth="1"/>
    <col min="14857" max="14857" width="14.28515625" style="11" customWidth="1"/>
    <col min="14858" max="14858" width="9.28515625" style="11" customWidth="1"/>
    <col min="14859" max="14859" width="9.5703125" style="11" customWidth="1"/>
    <col min="14860" max="14861" width="12.140625" style="11" customWidth="1"/>
    <col min="14862" max="14863" width="17.28515625" style="11" customWidth="1"/>
    <col min="14864" max="14864" width="16.28515625" style="11" customWidth="1"/>
    <col min="14865" max="14865" width="13.28515625" style="11" customWidth="1"/>
    <col min="14866" max="14866" width="12.85546875" style="11" customWidth="1"/>
    <col min="14867" max="14867" width="13.42578125" style="11" customWidth="1"/>
    <col min="14868" max="14871" width="12.5703125" style="11" customWidth="1"/>
    <col min="14872" max="14872" width="13.42578125" style="11" customWidth="1"/>
    <col min="14873" max="14873" width="13.7109375" style="11" customWidth="1"/>
    <col min="14874" max="14874" width="13" style="11" customWidth="1"/>
    <col min="14875" max="14875" width="7.5703125" style="11" customWidth="1"/>
    <col min="14876" max="14876" width="10.5703125" style="11" customWidth="1"/>
    <col min="14877" max="14877" width="8.85546875" style="11" customWidth="1"/>
    <col min="14878" max="14878" width="8.140625" style="11" customWidth="1"/>
    <col min="14879" max="14879" width="8.42578125" style="11" customWidth="1"/>
    <col min="14880" max="14880" width="13.140625" style="11" customWidth="1"/>
    <col min="14881" max="14881" width="12.42578125" style="11" customWidth="1"/>
    <col min="14882" max="14882" width="13.140625" style="11" customWidth="1"/>
    <col min="14883" max="14883" width="12.28515625" style="11" customWidth="1"/>
    <col min="14884" max="14884" width="13.5703125" style="11" customWidth="1"/>
    <col min="14885" max="14885" width="12.7109375" style="11" customWidth="1"/>
    <col min="14886" max="14886" width="12.42578125" style="11" customWidth="1"/>
    <col min="14887" max="14887" width="11.42578125" style="11" customWidth="1"/>
    <col min="14888" max="14888" width="12.42578125" style="11" customWidth="1"/>
    <col min="14889" max="15104" width="9.140625" style="11"/>
    <col min="15105" max="15105" width="8.140625" style="11" customWidth="1"/>
    <col min="15106" max="15106" width="18.7109375" style="11" customWidth="1"/>
    <col min="15107" max="15107" width="15" style="11" customWidth="1"/>
    <col min="15108" max="15108" width="14.42578125" style="11" customWidth="1"/>
    <col min="15109" max="15109" width="14.5703125" style="11" customWidth="1"/>
    <col min="15110" max="15110" width="15.140625" style="11" customWidth="1"/>
    <col min="15111" max="15111" width="14.5703125" style="11" customWidth="1"/>
    <col min="15112" max="15112" width="15.42578125" style="11" customWidth="1"/>
    <col min="15113" max="15113" width="14.28515625" style="11" customWidth="1"/>
    <col min="15114" max="15114" width="9.28515625" style="11" customWidth="1"/>
    <col min="15115" max="15115" width="9.5703125" style="11" customWidth="1"/>
    <col min="15116" max="15117" width="12.140625" style="11" customWidth="1"/>
    <col min="15118" max="15119" width="17.28515625" style="11" customWidth="1"/>
    <col min="15120" max="15120" width="16.28515625" style="11" customWidth="1"/>
    <col min="15121" max="15121" width="13.28515625" style="11" customWidth="1"/>
    <col min="15122" max="15122" width="12.85546875" style="11" customWidth="1"/>
    <col min="15123" max="15123" width="13.42578125" style="11" customWidth="1"/>
    <col min="15124" max="15127" width="12.5703125" style="11" customWidth="1"/>
    <col min="15128" max="15128" width="13.42578125" style="11" customWidth="1"/>
    <col min="15129" max="15129" width="13.7109375" style="11" customWidth="1"/>
    <col min="15130" max="15130" width="13" style="11" customWidth="1"/>
    <col min="15131" max="15131" width="7.5703125" style="11" customWidth="1"/>
    <col min="15132" max="15132" width="10.5703125" style="11" customWidth="1"/>
    <col min="15133" max="15133" width="8.85546875" style="11" customWidth="1"/>
    <col min="15134" max="15134" width="8.140625" style="11" customWidth="1"/>
    <col min="15135" max="15135" width="8.42578125" style="11" customWidth="1"/>
    <col min="15136" max="15136" width="13.140625" style="11" customWidth="1"/>
    <col min="15137" max="15137" width="12.42578125" style="11" customWidth="1"/>
    <col min="15138" max="15138" width="13.140625" style="11" customWidth="1"/>
    <col min="15139" max="15139" width="12.28515625" style="11" customWidth="1"/>
    <col min="15140" max="15140" width="13.5703125" style="11" customWidth="1"/>
    <col min="15141" max="15141" width="12.7109375" style="11" customWidth="1"/>
    <col min="15142" max="15142" width="12.42578125" style="11" customWidth="1"/>
    <col min="15143" max="15143" width="11.42578125" style="11" customWidth="1"/>
    <col min="15144" max="15144" width="12.42578125" style="11" customWidth="1"/>
    <col min="15145" max="15360" width="9.140625" style="11"/>
    <col min="15361" max="15361" width="8.140625" style="11" customWidth="1"/>
    <col min="15362" max="15362" width="18.7109375" style="11" customWidth="1"/>
    <col min="15363" max="15363" width="15" style="11" customWidth="1"/>
    <col min="15364" max="15364" width="14.42578125" style="11" customWidth="1"/>
    <col min="15365" max="15365" width="14.5703125" style="11" customWidth="1"/>
    <col min="15366" max="15366" width="15.140625" style="11" customWidth="1"/>
    <col min="15367" max="15367" width="14.5703125" style="11" customWidth="1"/>
    <col min="15368" max="15368" width="15.42578125" style="11" customWidth="1"/>
    <col min="15369" max="15369" width="14.28515625" style="11" customWidth="1"/>
    <col min="15370" max="15370" width="9.28515625" style="11" customWidth="1"/>
    <col min="15371" max="15371" width="9.5703125" style="11" customWidth="1"/>
    <col min="15372" max="15373" width="12.140625" style="11" customWidth="1"/>
    <col min="15374" max="15375" width="17.28515625" style="11" customWidth="1"/>
    <col min="15376" max="15376" width="16.28515625" style="11" customWidth="1"/>
    <col min="15377" max="15377" width="13.28515625" style="11" customWidth="1"/>
    <col min="15378" max="15378" width="12.85546875" style="11" customWidth="1"/>
    <col min="15379" max="15379" width="13.42578125" style="11" customWidth="1"/>
    <col min="15380" max="15383" width="12.5703125" style="11" customWidth="1"/>
    <col min="15384" max="15384" width="13.42578125" style="11" customWidth="1"/>
    <col min="15385" max="15385" width="13.7109375" style="11" customWidth="1"/>
    <col min="15386" max="15386" width="13" style="11" customWidth="1"/>
    <col min="15387" max="15387" width="7.5703125" style="11" customWidth="1"/>
    <col min="15388" max="15388" width="10.5703125" style="11" customWidth="1"/>
    <col min="15389" max="15389" width="8.85546875" style="11" customWidth="1"/>
    <col min="15390" max="15390" width="8.140625" style="11" customWidth="1"/>
    <col min="15391" max="15391" width="8.42578125" style="11" customWidth="1"/>
    <col min="15392" max="15392" width="13.140625" style="11" customWidth="1"/>
    <col min="15393" max="15393" width="12.42578125" style="11" customWidth="1"/>
    <col min="15394" max="15394" width="13.140625" style="11" customWidth="1"/>
    <col min="15395" max="15395" width="12.28515625" style="11" customWidth="1"/>
    <col min="15396" max="15396" width="13.5703125" style="11" customWidth="1"/>
    <col min="15397" max="15397" width="12.7109375" style="11" customWidth="1"/>
    <col min="15398" max="15398" width="12.42578125" style="11" customWidth="1"/>
    <col min="15399" max="15399" width="11.42578125" style="11" customWidth="1"/>
    <col min="15400" max="15400" width="12.42578125" style="11" customWidth="1"/>
    <col min="15401" max="15616" width="9.140625" style="11"/>
    <col min="15617" max="15617" width="8.140625" style="11" customWidth="1"/>
    <col min="15618" max="15618" width="18.7109375" style="11" customWidth="1"/>
    <col min="15619" max="15619" width="15" style="11" customWidth="1"/>
    <col min="15620" max="15620" width="14.42578125" style="11" customWidth="1"/>
    <col min="15621" max="15621" width="14.5703125" style="11" customWidth="1"/>
    <col min="15622" max="15622" width="15.140625" style="11" customWidth="1"/>
    <col min="15623" max="15623" width="14.5703125" style="11" customWidth="1"/>
    <col min="15624" max="15624" width="15.42578125" style="11" customWidth="1"/>
    <col min="15625" max="15625" width="14.28515625" style="11" customWidth="1"/>
    <col min="15626" max="15626" width="9.28515625" style="11" customWidth="1"/>
    <col min="15627" max="15627" width="9.5703125" style="11" customWidth="1"/>
    <col min="15628" max="15629" width="12.140625" style="11" customWidth="1"/>
    <col min="15630" max="15631" width="17.28515625" style="11" customWidth="1"/>
    <col min="15632" max="15632" width="16.28515625" style="11" customWidth="1"/>
    <col min="15633" max="15633" width="13.28515625" style="11" customWidth="1"/>
    <col min="15634" max="15634" width="12.85546875" style="11" customWidth="1"/>
    <col min="15635" max="15635" width="13.42578125" style="11" customWidth="1"/>
    <col min="15636" max="15639" width="12.5703125" style="11" customWidth="1"/>
    <col min="15640" max="15640" width="13.42578125" style="11" customWidth="1"/>
    <col min="15641" max="15641" width="13.7109375" style="11" customWidth="1"/>
    <col min="15642" max="15642" width="13" style="11" customWidth="1"/>
    <col min="15643" max="15643" width="7.5703125" style="11" customWidth="1"/>
    <col min="15644" max="15644" width="10.5703125" style="11" customWidth="1"/>
    <col min="15645" max="15645" width="8.85546875" style="11" customWidth="1"/>
    <col min="15646" max="15646" width="8.140625" style="11" customWidth="1"/>
    <col min="15647" max="15647" width="8.42578125" style="11" customWidth="1"/>
    <col min="15648" max="15648" width="13.140625" style="11" customWidth="1"/>
    <col min="15649" max="15649" width="12.42578125" style="11" customWidth="1"/>
    <col min="15650" max="15650" width="13.140625" style="11" customWidth="1"/>
    <col min="15651" max="15651" width="12.28515625" style="11" customWidth="1"/>
    <col min="15652" max="15652" width="13.5703125" style="11" customWidth="1"/>
    <col min="15653" max="15653" width="12.7109375" style="11" customWidth="1"/>
    <col min="15654" max="15654" width="12.42578125" style="11" customWidth="1"/>
    <col min="15655" max="15655" width="11.42578125" style="11" customWidth="1"/>
    <col min="15656" max="15656" width="12.42578125" style="11" customWidth="1"/>
    <col min="15657" max="15872" width="9.140625" style="11"/>
    <col min="15873" max="15873" width="8.140625" style="11" customWidth="1"/>
    <col min="15874" max="15874" width="18.7109375" style="11" customWidth="1"/>
    <col min="15875" max="15875" width="15" style="11" customWidth="1"/>
    <col min="15876" max="15876" width="14.42578125" style="11" customWidth="1"/>
    <col min="15877" max="15877" width="14.5703125" style="11" customWidth="1"/>
    <col min="15878" max="15878" width="15.140625" style="11" customWidth="1"/>
    <col min="15879" max="15879" width="14.5703125" style="11" customWidth="1"/>
    <col min="15880" max="15880" width="15.42578125" style="11" customWidth="1"/>
    <col min="15881" max="15881" width="14.28515625" style="11" customWidth="1"/>
    <col min="15882" max="15882" width="9.28515625" style="11" customWidth="1"/>
    <col min="15883" max="15883" width="9.5703125" style="11" customWidth="1"/>
    <col min="15884" max="15885" width="12.140625" style="11" customWidth="1"/>
    <col min="15886" max="15887" width="17.28515625" style="11" customWidth="1"/>
    <col min="15888" max="15888" width="16.28515625" style="11" customWidth="1"/>
    <col min="15889" max="15889" width="13.28515625" style="11" customWidth="1"/>
    <col min="15890" max="15890" width="12.85546875" style="11" customWidth="1"/>
    <col min="15891" max="15891" width="13.42578125" style="11" customWidth="1"/>
    <col min="15892" max="15895" width="12.5703125" style="11" customWidth="1"/>
    <col min="15896" max="15896" width="13.42578125" style="11" customWidth="1"/>
    <col min="15897" max="15897" width="13.7109375" style="11" customWidth="1"/>
    <col min="15898" max="15898" width="13" style="11" customWidth="1"/>
    <col min="15899" max="15899" width="7.5703125" style="11" customWidth="1"/>
    <col min="15900" max="15900" width="10.5703125" style="11" customWidth="1"/>
    <col min="15901" max="15901" width="8.85546875" style="11" customWidth="1"/>
    <col min="15902" max="15902" width="8.140625" style="11" customWidth="1"/>
    <col min="15903" max="15903" width="8.42578125" style="11" customWidth="1"/>
    <col min="15904" max="15904" width="13.140625" style="11" customWidth="1"/>
    <col min="15905" max="15905" width="12.42578125" style="11" customWidth="1"/>
    <col min="15906" max="15906" width="13.140625" style="11" customWidth="1"/>
    <col min="15907" max="15907" width="12.28515625" style="11" customWidth="1"/>
    <col min="15908" max="15908" width="13.5703125" style="11" customWidth="1"/>
    <col min="15909" max="15909" width="12.7109375" style="11" customWidth="1"/>
    <col min="15910" max="15910" width="12.42578125" style="11" customWidth="1"/>
    <col min="15911" max="15911" width="11.42578125" style="11" customWidth="1"/>
    <col min="15912" max="15912" width="12.42578125" style="11" customWidth="1"/>
    <col min="15913" max="16128" width="9.140625" style="11"/>
    <col min="16129" max="16129" width="8.140625" style="11" customWidth="1"/>
    <col min="16130" max="16130" width="18.7109375" style="11" customWidth="1"/>
    <col min="16131" max="16131" width="15" style="11" customWidth="1"/>
    <col min="16132" max="16132" width="14.42578125" style="11" customWidth="1"/>
    <col min="16133" max="16133" width="14.5703125" style="11" customWidth="1"/>
    <col min="16134" max="16134" width="15.140625" style="11" customWidth="1"/>
    <col min="16135" max="16135" width="14.5703125" style="11" customWidth="1"/>
    <col min="16136" max="16136" width="15.42578125" style="11" customWidth="1"/>
    <col min="16137" max="16137" width="14.28515625" style="11" customWidth="1"/>
    <col min="16138" max="16138" width="9.28515625" style="11" customWidth="1"/>
    <col min="16139" max="16139" width="9.5703125" style="11" customWidth="1"/>
    <col min="16140" max="16141" width="12.140625" style="11" customWidth="1"/>
    <col min="16142" max="16143" width="17.28515625" style="11" customWidth="1"/>
    <col min="16144" max="16144" width="16.28515625" style="11" customWidth="1"/>
    <col min="16145" max="16145" width="13.28515625" style="11" customWidth="1"/>
    <col min="16146" max="16146" width="12.85546875" style="11" customWidth="1"/>
    <col min="16147" max="16147" width="13.42578125" style="11" customWidth="1"/>
    <col min="16148" max="16151" width="12.5703125" style="11" customWidth="1"/>
    <col min="16152" max="16152" width="13.42578125" style="11" customWidth="1"/>
    <col min="16153" max="16153" width="13.7109375" style="11" customWidth="1"/>
    <col min="16154" max="16154" width="13" style="11" customWidth="1"/>
    <col min="16155" max="16155" width="7.5703125" style="11" customWidth="1"/>
    <col min="16156" max="16156" width="10.5703125" style="11" customWidth="1"/>
    <col min="16157" max="16157" width="8.85546875" style="11" customWidth="1"/>
    <col min="16158" max="16158" width="8.140625" style="11" customWidth="1"/>
    <col min="16159" max="16159" width="8.42578125" style="11" customWidth="1"/>
    <col min="16160" max="16160" width="13.140625" style="11" customWidth="1"/>
    <col min="16161" max="16161" width="12.42578125" style="11" customWidth="1"/>
    <col min="16162" max="16162" width="13.140625" style="11" customWidth="1"/>
    <col min="16163" max="16163" width="12.28515625" style="11" customWidth="1"/>
    <col min="16164" max="16164" width="13.5703125" style="11" customWidth="1"/>
    <col min="16165" max="16165" width="12.7109375" style="11" customWidth="1"/>
    <col min="16166" max="16166" width="12.42578125" style="11" customWidth="1"/>
    <col min="16167" max="16167" width="11.42578125" style="11" customWidth="1"/>
    <col min="16168" max="16168" width="12.42578125" style="11" customWidth="1"/>
    <col min="16169" max="16384" width="9.140625" style="11"/>
  </cols>
  <sheetData>
    <row r="1" spans="1:27" ht="18.600000000000001" customHeight="1" x14ac:dyDescent="0.25">
      <c r="G1" s="6" t="s">
        <v>208</v>
      </c>
      <c r="I1" s="19"/>
    </row>
    <row r="2" spans="1:27" ht="18.600000000000001" customHeight="1" x14ac:dyDescent="0.25">
      <c r="G2" s="6" t="s">
        <v>44</v>
      </c>
      <c r="I2" s="19"/>
    </row>
    <row r="3" spans="1:27" ht="18.600000000000001" customHeight="1" x14ac:dyDescent="0.25">
      <c r="G3" s="6" t="s">
        <v>45</v>
      </c>
      <c r="I3" s="19"/>
    </row>
    <row r="4" spans="1:27" ht="18.600000000000001" customHeight="1" x14ac:dyDescent="0.25">
      <c r="G4" s="6" t="s">
        <v>46</v>
      </c>
      <c r="I4" s="19"/>
    </row>
    <row r="5" spans="1:27" ht="27.6" customHeight="1" x14ac:dyDescent="0.3">
      <c r="I5" s="19"/>
    </row>
    <row r="6" spans="1:27" ht="14.45" customHeight="1" x14ac:dyDescent="0.25">
      <c r="A6" s="226" t="s">
        <v>214</v>
      </c>
      <c r="B6" s="226"/>
      <c r="C6" s="226"/>
      <c r="D6" s="226"/>
      <c r="E6" s="226"/>
      <c r="F6" s="226"/>
      <c r="G6" s="226"/>
      <c r="H6" s="226"/>
      <c r="I6" s="226"/>
    </row>
    <row r="7" spans="1:27" s="114" customFormat="1" ht="14.45" customHeight="1" x14ac:dyDescent="0.2">
      <c r="A7" s="226" t="s">
        <v>215</v>
      </c>
      <c r="B7" s="226"/>
      <c r="C7" s="226"/>
      <c r="D7" s="226"/>
      <c r="E7" s="226"/>
      <c r="F7" s="226"/>
      <c r="G7" s="226"/>
      <c r="H7" s="226"/>
      <c r="I7" s="226"/>
      <c r="J7" s="113"/>
      <c r="K7" s="113"/>
    </row>
    <row r="8" spans="1:27" s="114" customFormat="1" ht="14.45" customHeight="1" x14ac:dyDescent="0.2">
      <c r="A8" s="226" t="s">
        <v>216</v>
      </c>
      <c r="B8" s="226"/>
      <c r="C8" s="226"/>
      <c r="D8" s="226"/>
      <c r="E8" s="226"/>
      <c r="F8" s="226"/>
      <c r="G8" s="226"/>
      <c r="H8" s="226"/>
      <c r="I8" s="226"/>
      <c r="J8" s="113"/>
      <c r="K8" s="113"/>
    </row>
    <row r="9" spans="1:27" s="114" customFormat="1" ht="14.45" customHeight="1" x14ac:dyDescent="0.2">
      <c r="A9" s="226" t="s">
        <v>217</v>
      </c>
      <c r="B9" s="226"/>
      <c r="C9" s="226"/>
      <c r="D9" s="226"/>
      <c r="E9" s="226"/>
      <c r="F9" s="226"/>
      <c r="G9" s="226"/>
      <c r="H9" s="226"/>
      <c r="I9" s="226"/>
      <c r="J9" s="113"/>
      <c r="K9" s="113"/>
    </row>
    <row r="10" spans="1:27" s="114" customFormat="1" ht="14.45" customHeight="1" x14ac:dyDescent="0.2">
      <c r="A10" s="226" t="s">
        <v>218</v>
      </c>
      <c r="B10" s="226"/>
      <c r="C10" s="226"/>
      <c r="D10" s="226"/>
      <c r="E10" s="226"/>
      <c r="F10" s="226"/>
      <c r="G10" s="226"/>
      <c r="H10" s="226"/>
      <c r="I10" s="226"/>
      <c r="J10" s="113"/>
      <c r="K10" s="113"/>
    </row>
    <row r="11" spans="1:27" s="114" customFormat="1" ht="14.45" customHeight="1" x14ac:dyDescent="0.2">
      <c r="A11" s="226" t="s">
        <v>219</v>
      </c>
      <c r="B11" s="226"/>
      <c r="C11" s="226"/>
      <c r="D11" s="226"/>
      <c r="E11" s="226"/>
      <c r="F11" s="226"/>
      <c r="G11" s="226"/>
      <c r="H11" s="226"/>
      <c r="I11" s="226"/>
      <c r="J11" s="113"/>
      <c r="K11" s="113"/>
    </row>
    <row r="12" spans="1:27" ht="72.599999999999994" customHeight="1" thickBot="1" x14ac:dyDescent="0.3">
      <c r="A12" s="234" t="s">
        <v>220</v>
      </c>
      <c r="B12" s="234"/>
      <c r="C12" s="234"/>
      <c r="D12" s="234"/>
      <c r="E12" s="234"/>
      <c r="F12" s="234"/>
      <c r="G12" s="234"/>
      <c r="H12" s="234"/>
      <c r="I12" s="234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</row>
    <row r="13" spans="1:27" ht="42.6" customHeight="1" thickBot="1" x14ac:dyDescent="0.3">
      <c r="A13" s="235" t="s">
        <v>54</v>
      </c>
      <c r="B13" s="236"/>
      <c r="C13" s="237"/>
      <c r="D13" s="243" t="s">
        <v>209</v>
      </c>
      <c r="E13" s="244"/>
      <c r="F13" s="244"/>
      <c r="G13" s="244"/>
      <c r="H13" s="244"/>
      <c r="I13" s="245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ht="36.950000000000003" customHeight="1" thickBot="1" x14ac:dyDescent="0.3">
      <c r="A14" s="238"/>
      <c r="B14" s="239"/>
      <c r="C14" s="240"/>
      <c r="D14" s="243" t="s">
        <v>56</v>
      </c>
      <c r="E14" s="244"/>
      <c r="F14" s="245"/>
      <c r="G14" s="243" t="s">
        <v>210</v>
      </c>
      <c r="H14" s="244"/>
      <c r="I14" s="245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ht="40.5" customHeight="1" thickBot="1" x14ac:dyDescent="0.3">
      <c r="A15" s="238"/>
      <c r="B15" s="241"/>
      <c r="C15" s="242"/>
      <c r="D15" s="93" t="s">
        <v>58</v>
      </c>
      <c r="E15" s="94" t="s">
        <v>211</v>
      </c>
      <c r="F15" s="95" t="s">
        <v>60</v>
      </c>
      <c r="G15" s="96" t="s">
        <v>58</v>
      </c>
      <c r="H15" s="97" t="s">
        <v>212</v>
      </c>
      <c r="I15" s="98" t="s">
        <v>60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ht="58.5" customHeight="1" thickBot="1" x14ac:dyDescent="0.3">
      <c r="A16" s="99" t="s">
        <v>61</v>
      </c>
      <c r="B16" s="351" t="s">
        <v>213</v>
      </c>
      <c r="C16" s="352"/>
      <c r="D16" s="352"/>
      <c r="E16" s="352"/>
      <c r="F16" s="352"/>
      <c r="G16" s="352"/>
      <c r="H16" s="352"/>
      <c r="I16" s="353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ht="48.95" customHeight="1" x14ac:dyDescent="0.25">
      <c r="A17" s="100" t="s">
        <v>63</v>
      </c>
      <c r="B17" s="354" t="s">
        <v>64</v>
      </c>
      <c r="C17" s="354"/>
      <c r="D17" s="26">
        <v>608.16</v>
      </c>
      <c r="E17" s="27">
        <v>145.01</v>
      </c>
      <c r="F17" s="28" t="s">
        <v>6</v>
      </c>
      <c r="G17" s="26">
        <v>608.16</v>
      </c>
      <c r="H17" s="27">
        <v>145.01</v>
      </c>
      <c r="I17" s="28" t="s">
        <v>6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ht="44.45" customHeight="1" x14ac:dyDescent="0.25">
      <c r="A18" s="101" t="s">
        <v>65</v>
      </c>
      <c r="B18" s="355" t="s">
        <v>66</v>
      </c>
      <c r="C18" s="355"/>
      <c r="D18" s="102">
        <v>306.91000000000003</v>
      </c>
      <c r="E18" s="103">
        <v>81.14</v>
      </c>
      <c r="F18" s="104" t="s">
        <v>6</v>
      </c>
      <c r="G18" s="102">
        <v>306.91000000000003</v>
      </c>
      <c r="H18" s="103">
        <v>81.14</v>
      </c>
      <c r="I18" s="104" t="s">
        <v>6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56.1" customHeight="1" x14ac:dyDescent="0.25">
      <c r="A19" s="101" t="s">
        <v>67</v>
      </c>
      <c r="B19" s="356" t="s">
        <v>68</v>
      </c>
      <c r="C19" s="356"/>
      <c r="D19" s="102" t="s">
        <v>6</v>
      </c>
      <c r="E19" s="103" t="s">
        <v>6</v>
      </c>
      <c r="F19" s="104" t="s">
        <v>6</v>
      </c>
      <c r="G19" s="102" t="s">
        <v>6</v>
      </c>
      <c r="H19" s="103" t="s">
        <v>6</v>
      </c>
      <c r="I19" s="104" t="s">
        <v>6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60.6" customHeight="1" thickBot="1" x14ac:dyDescent="0.3">
      <c r="A20" s="105" t="s">
        <v>69</v>
      </c>
      <c r="B20" s="357" t="s">
        <v>70</v>
      </c>
      <c r="C20" s="357"/>
      <c r="D20" s="106">
        <v>273.13</v>
      </c>
      <c r="E20" s="107">
        <v>151.84</v>
      </c>
      <c r="F20" s="108" t="s">
        <v>6</v>
      </c>
      <c r="G20" s="106">
        <v>273.13</v>
      </c>
      <c r="H20" s="107">
        <v>151.84</v>
      </c>
      <c r="I20" s="108" t="s">
        <v>6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36.6" customHeight="1" thickBot="1" x14ac:dyDescent="0.3">
      <c r="A21" s="109"/>
      <c r="B21" s="358" t="s">
        <v>71</v>
      </c>
      <c r="C21" s="359"/>
      <c r="D21" s="110">
        <v>1188.2</v>
      </c>
      <c r="E21" s="111">
        <v>377.99</v>
      </c>
      <c r="F21" s="112" t="s">
        <v>6</v>
      </c>
      <c r="G21" s="110">
        <v>1188.2</v>
      </c>
      <c r="H21" s="111">
        <v>377.99</v>
      </c>
      <c r="I21" s="112" t="s">
        <v>6</v>
      </c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2" customHeight="1" x14ac:dyDescent="0.25">
      <c r="A22" s="92"/>
      <c r="B22" s="92"/>
      <c r="C22" s="92"/>
      <c r="D22" s="92"/>
      <c r="E22" s="92"/>
      <c r="F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78" customHeight="1" thickBot="1" x14ac:dyDescent="0.3">
      <c r="A23" s="336" t="s">
        <v>221</v>
      </c>
      <c r="B23" s="336"/>
      <c r="C23" s="336"/>
      <c r="D23" s="336"/>
      <c r="E23" s="336"/>
      <c r="F23" s="336"/>
      <c r="G23" s="336"/>
      <c r="H23" s="336"/>
      <c r="I23" s="336"/>
      <c r="J23" s="11"/>
      <c r="K23" s="11"/>
    </row>
    <row r="24" spans="1:27" ht="42.95" customHeight="1" thickBot="1" x14ac:dyDescent="0.3">
      <c r="A24" s="337" t="s">
        <v>54</v>
      </c>
      <c r="B24" s="338"/>
      <c r="C24" s="339"/>
      <c r="D24" s="344" t="s">
        <v>55</v>
      </c>
      <c r="E24" s="345"/>
      <c r="F24" s="345"/>
      <c r="G24" s="345"/>
      <c r="H24" s="345"/>
      <c r="I24" s="346"/>
      <c r="J24" s="11"/>
      <c r="K24" s="11"/>
    </row>
    <row r="25" spans="1:27" ht="42" customHeight="1" thickBot="1" x14ac:dyDescent="0.3">
      <c r="A25" s="340"/>
      <c r="B25" s="341"/>
      <c r="C25" s="341"/>
      <c r="D25" s="347" t="s">
        <v>56</v>
      </c>
      <c r="E25" s="348"/>
      <c r="F25" s="349"/>
      <c r="G25" s="347" t="s">
        <v>57</v>
      </c>
      <c r="H25" s="348"/>
      <c r="I25" s="350"/>
      <c r="J25" s="11"/>
      <c r="K25" s="11"/>
    </row>
    <row r="26" spans="1:27" ht="44.45" customHeight="1" thickBot="1" x14ac:dyDescent="0.3">
      <c r="A26" s="342"/>
      <c r="B26" s="343"/>
      <c r="C26" s="343"/>
      <c r="D26" s="91" t="s">
        <v>58</v>
      </c>
      <c r="E26" s="20" t="s">
        <v>59</v>
      </c>
      <c r="F26" s="20" t="s">
        <v>60</v>
      </c>
      <c r="G26" s="21" t="s">
        <v>58</v>
      </c>
      <c r="H26" s="22" t="s">
        <v>59</v>
      </c>
      <c r="I26" s="23" t="s">
        <v>60</v>
      </c>
      <c r="J26" s="11"/>
      <c r="K26" s="11"/>
    </row>
    <row r="27" spans="1:27" ht="89.45" customHeight="1" thickBot="1" x14ac:dyDescent="0.3">
      <c r="A27" s="24" t="s">
        <v>61</v>
      </c>
      <c r="B27" s="324" t="s">
        <v>62</v>
      </c>
      <c r="C27" s="325"/>
      <c r="D27" s="325"/>
      <c r="E27" s="325"/>
      <c r="F27" s="325"/>
      <c r="G27" s="325"/>
      <c r="H27" s="325"/>
      <c r="I27" s="326"/>
      <c r="J27" s="11"/>
      <c r="K27" s="11"/>
    </row>
    <row r="28" spans="1:27" ht="51" customHeight="1" x14ac:dyDescent="0.25">
      <c r="A28" s="25" t="s">
        <v>63</v>
      </c>
      <c r="B28" s="327" t="s">
        <v>64</v>
      </c>
      <c r="C28" s="328"/>
      <c r="D28" s="26">
        <v>363.35</v>
      </c>
      <c r="E28" s="27">
        <v>72.73</v>
      </c>
      <c r="F28" s="28">
        <v>36.92</v>
      </c>
      <c r="G28" s="26">
        <v>363.35</v>
      </c>
      <c r="H28" s="27">
        <v>72.73</v>
      </c>
      <c r="I28" s="28">
        <v>36.92</v>
      </c>
      <c r="J28" s="11"/>
      <c r="K28" s="11"/>
    </row>
    <row r="29" spans="1:27" ht="49.5" customHeight="1" x14ac:dyDescent="0.25">
      <c r="A29" s="25" t="s">
        <v>65</v>
      </c>
      <c r="B29" s="329" t="s">
        <v>66</v>
      </c>
      <c r="C29" s="330"/>
      <c r="D29" s="29">
        <v>183.36</v>
      </c>
      <c r="E29" s="30">
        <v>40.69</v>
      </c>
      <c r="F29" s="31">
        <v>18.670000000000002</v>
      </c>
      <c r="G29" s="29">
        <v>183.36</v>
      </c>
      <c r="H29" s="30">
        <v>40.69</v>
      </c>
      <c r="I29" s="31">
        <v>18.670000000000002</v>
      </c>
      <c r="J29" s="11"/>
      <c r="K29" s="11"/>
    </row>
    <row r="30" spans="1:27" ht="73.5" customHeight="1" x14ac:dyDescent="0.25">
      <c r="A30" s="25" t="s">
        <v>67</v>
      </c>
      <c r="B30" s="329" t="s">
        <v>68</v>
      </c>
      <c r="C30" s="330"/>
      <c r="D30" s="32" t="s">
        <v>6</v>
      </c>
      <c r="E30" s="33" t="s">
        <v>6</v>
      </c>
      <c r="F30" s="34" t="s">
        <v>6</v>
      </c>
      <c r="G30" s="32" t="s">
        <v>6</v>
      </c>
      <c r="H30" s="33" t="s">
        <v>6</v>
      </c>
      <c r="I30" s="34" t="s">
        <v>6</v>
      </c>
      <c r="J30" s="11"/>
      <c r="K30" s="11"/>
    </row>
    <row r="31" spans="1:27" ht="71.25" customHeight="1" thickBot="1" x14ac:dyDescent="0.3">
      <c r="A31" s="35" t="s">
        <v>69</v>
      </c>
      <c r="B31" s="331" t="s">
        <v>70</v>
      </c>
      <c r="C31" s="332"/>
      <c r="D31" s="36">
        <v>163.18</v>
      </c>
      <c r="E31" s="37">
        <v>76.150000000000006</v>
      </c>
      <c r="F31" s="38">
        <v>39.81</v>
      </c>
      <c r="G31" s="36">
        <v>163.18</v>
      </c>
      <c r="H31" s="37">
        <v>76.150000000000006</v>
      </c>
      <c r="I31" s="38">
        <v>39.81</v>
      </c>
      <c r="J31" s="11"/>
      <c r="K31" s="11"/>
    </row>
    <row r="32" spans="1:27" s="13" customFormat="1" ht="30" customHeight="1" thickBot="1" x14ac:dyDescent="0.25">
      <c r="A32" s="39"/>
      <c r="B32" s="333" t="s">
        <v>71</v>
      </c>
      <c r="C32" s="334"/>
      <c r="D32" s="40">
        <f t="shared" ref="D32:I32" si="0">SUM(D28:D31)</f>
        <v>709.89</v>
      </c>
      <c r="E32" s="41">
        <f t="shared" si="0"/>
        <v>189.57</v>
      </c>
      <c r="F32" s="41">
        <f t="shared" si="0"/>
        <v>95.4</v>
      </c>
      <c r="G32" s="40">
        <f t="shared" si="0"/>
        <v>709.89</v>
      </c>
      <c r="H32" s="41">
        <f t="shared" si="0"/>
        <v>189.57</v>
      </c>
      <c r="I32" s="42">
        <f t="shared" si="0"/>
        <v>95.4</v>
      </c>
    </row>
    <row r="33" spans="1:17" ht="42.6" customHeight="1" thickBot="1" x14ac:dyDescent="0.3">
      <c r="A33" s="43" t="s">
        <v>72</v>
      </c>
      <c r="B33" s="319" t="s">
        <v>73</v>
      </c>
      <c r="C33" s="320"/>
      <c r="D33" s="320"/>
      <c r="E33" s="320"/>
      <c r="F33" s="320"/>
      <c r="G33" s="320"/>
      <c r="H33" s="320"/>
      <c r="I33" s="320"/>
      <c r="J33" s="11"/>
      <c r="K33" s="11"/>
    </row>
    <row r="34" spans="1:17" ht="19.5" customHeight="1" x14ac:dyDescent="0.25">
      <c r="A34" s="303" t="s">
        <v>74</v>
      </c>
      <c r="B34" s="321" t="s">
        <v>75</v>
      </c>
      <c r="C34" s="44" t="s">
        <v>76</v>
      </c>
      <c r="D34" s="45">
        <f>SUM(D35:D37)</f>
        <v>192542.84</v>
      </c>
      <c r="E34" s="281">
        <f>SUM(E35:F37)</f>
        <v>385085.67</v>
      </c>
      <c r="F34" s="282"/>
      <c r="G34" s="46"/>
      <c r="H34" s="279"/>
      <c r="I34" s="296"/>
      <c r="J34" s="11"/>
      <c r="K34" s="12"/>
      <c r="Q34" s="12"/>
    </row>
    <row r="35" spans="1:17" ht="19.5" customHeight="1" x14ac:dyDescent="0.25">
      <c r="A35" s="304"/>
      <c r="B35" s="322"/>
      <c r="C35" s="47" t="s">
        <v>77</v>
      </c>
      <c r="D35" s="48">
        <f>E35/2</f>
        <v>184669.89</v>
      </c>
      <c r="E35" s="285">
        <v>369339.78</v>
      </c>
      <c r="F35" s="286"/>
      <c r="G35" s="49"/>
      <c r="H35" s="283"/>
      <c r="I35" s="297"/>
      <c r="J35" s="11"/>
      <c r="K35" s="12"/>
      <c r="Q35" s="12"/>
    </row>
    <row r="36" spans="1:17" ht="19.5" customHeight="1" x14ac:dyDescent="0.25">
      <c r="A36" s="304"/>
      <c r="B36" s="322"/>
      <c r="C36" s="47" t="s">
        <v>78</v>
      </c>
      <c r="D36" s="48" t="s">
        <v>6</v>
      </c>
      <c r="E36" s="285" t="s">
        <v>6</v>
      </c>
      <c r="F36" s="286"/>
      <c r="G36" s="49"/>
      <c r="H36" s="283"/>
      <c r="I36" s="297"/>
      <c r="J36" s="11"/>
      <c r="K36" s="12"/>
      <c r="Q36" s="12"/>
    </row>
    <row r="37" spans="1:17" ht="19.5" customHeight="1" thickBot="1" x14ac:dyDescent="0.3">
      <c r="A37" s="305"/>
      <c r="B37" s="323"/>
      <c r="C37" s="50" t="s">
        <v>79</v>
      </c>
      <c r="D37" s="51">
        <f>E37/2</f>
        <v>7872.95</v>
      </c>
      <c r="E37" s="289">
        <v>15745.89</v>
      </c>
      <c r="F37" s="290"/>
      <c r="G37" s="52"/>
      <c r="H37" s="287"/>
      <c r="I37" s="298"/>
      <c r="J37" s="11"/>
      <c r="K37" s="12"/>
      <c r="Q37" s="12"/>
    </row>
    <row r="38" spans="1:17" ht="19.5" customHeight="1" x14ac:dyDescent="0.25">
      <c r="A38" s="303" t="s">
        <v>80</v>
      </c>
      <c r="B38" s="306" t="s">
        <v>81</v>
      </c>
      <c r="C38" s="44" t="s">
        <v>76</v>
      </c>
      <c r="D38" s="45">
        <f>SUM(D39:D41)</f>
        <v>198673.7</v>
      </c>
      <c r="E38" s="281">
        <f>SUM(E39:F41)</f>
        <v>397347.39</v>
      </c>
      <c r="F38" s="282"/>
      <c r="G38" s="46"/>
      <c r="H38" s="279"/>
      <c r="I38" s="296"/>
      <c r="J38" s="11"/>
      <c r="K38" s="12"/>
      <c r="Q38" s="12"/>
    </row>
    <row r="39" spans="1:17" ht="19.5" customHeight="1" x14ac:dyDescent="0.25">
      <c r="A39" s="304"/>
      <c r="B39" s="307"/>
      <c r="C39" s="47" t="s">
        <v>77</v>
      </c>
      <c r="D39" s="48">
        <f>E39/2</f>
        <v>190635.46</v>
      </c>
      <c r="E39" s="285">
        <v>381270.91</v>
      </c>
      <c r="F39" s="286"/>
      <c r="G39" s="49"/>
      <c r="H39" s="283"/>
      <c r="I39" s="297"/>
      <c r="J39" s="11"/>
      <c r="K39" s="12"/>
      <c r="Q39" s="12"/>
    </row>
    <row r="40" spans="1:17" ht="19.5" customHeight="1" x14ac:dyDescent="0.25">
      <c r="A40" s="304"/>
      <c r="B40" s="307"/>
      <c r="C40" s="47" t="s">
        <v>78</v>
      </c>
      <c r="D40" s="48" t="s">
        <v>6</v>
      </c>
      <c r="E40" s="285" t="s">
        <v>6</v>
      </c>
      <c r="F40" s="286"/>
      <c r="G40" s="49"/>
      <c r="H40" s="283"/>
      <c r="I40" s="297"/>
      <c r="J40" s="11"/>
      <c r="K40" s="12"/>
      <c r="Q40" s="12"/>
    </row>
    <row r="41" spans="1:17" ht="19.5" customHeight="1" thickBot="1" x14ac:dyDescent="0.3">
      <c r="A41" s="305"/>
      <c r="B41" s="308"/>
      <c r="C41" s="50" t="s">
        <v>79</v>
      </c>
      <c r="D41" s="51">
        <f>E41/2</f>
        <v>8038.24</v>
      </c>
      <c r="E41" s="289">
        <v>16076.48</v>
      </c>
      <c r="F41" s="290"/>
      <c r="G41" s="52"/>
      <c r="H41" s="287"/>
      <c r="I41" s="298"/>
      <c r="J41" s="11"/>
      <c r="K41" s="12"/>
      <c r="Q41" s="12"/>
    </row>
    <row r="42" spans="1:17" ht="19.5" customHeight="1" x14ac:dyDescent="0.25">
      <c r="A42" s="303" t="s">
        <v>82</v>
      </c>
      <c r="B42" s="306" t="s">
        <v>83</v>
      </c>
      <c r="C42" s="44" t="s">
        <v>76</v>
      </c>
      <c r="D42" s="45">
        <f>SUM(D43:D45)</f>
        <v>207292.25</v>
      </c>
      <c r="E42" s="281">
        <f>SUM(E43:F45)</f>
        <v>414584.49</v>
      </c>
      <c r="F42" s="282"/>
      <c r="G42" s="46"/>
      <c r="H42" s="279"/>
      <c r="I42" s="296"/>
      <c r="J42" s="11"/>
      <c r="K42" s="12"/>
      <c r="Q42" s="12"/>
    </row>
    <row r="43" spans="1:17" ht="19.5" customHeight="1" x14ac:dyDescent="0.25">
      <c r="A43" s="304"/>
      <c r="B43" s="307"/>
      <c r="C43" s="47" t="s">
        <v>77</v>
      </c>
      <c r="D43" s="48">
        <f>E43/2</f>
        <v>199021.65</v>
      </c>
      <c r="E43" s="285">
        <v>398043.29</v>
      </c>
      <c r="F43" s="286"/>
      <c r="G43" s="49"/>
      <c r="H43" s="283"/>
      <c r="I43" s="297"/>
      <c r="J43" s="11"/>
      <c r="K43" s="12"/>
      <c r="Q43" s="12"/>
    </row>
    <row r="44" spans="1:17" ht="19.5" customHeight="1" x14ac:dyDescent="0.25">
      <c r="A44" s="304"/>
      <c r="B44" s="307"/>
      <c r="C44" s="47" t="s">
        <v>78</v>
      </c>
      <c r="D44" s="48" t="s">
        <v>6</v>
      </c>
      <c r="E44" s="285" t="s">
        <v>6</v>
      </c>
      <c r="F44" s="286"/>
      <c r="G44" s="49"/>
      <c r="H44" s="283"/>
      <c r="I44" s="297"/>
      <c r="J44" s="11"/>
      <c r="K44" s="12"/>
      <c r="Q44" s="12"/>
    </row>
    <row r="45" spans="1:17" ht="19.5" customHeight="1" thickBot="1" x14ac:dyDescent="0.3">
      <c r="A45" s="305"/>
      <c r="B45" s="308"/>
      <c r="C45" s="50" t="s">
        <v>79</v>
      </c>
      <c r="D45" s="51">
        <f>E45/2</f>
        <v>8270.6</v>
      </c>
      <c r="E45" s="289">
        <v>16541.2</v>
      </c>
      <c r="F45" s="290"/>
      <c r="G45" s="52"/>
      <c r="H45" s="287"/>
      <c r="I45" s="298"/>
      <c r="J45" s="11"/>
      <c r="K45" s="12"/>
      <c r="Q45" s="12"/>
    </row>
    <row r="46" spans="1:17" ht="19.5" customHeight="1" x14ac:dyDescent="0.25">
      <c r="A46" s="309" t="s">
        <v>84</v>
      </c>
      <c r="B46" s="307" t="s">
        <v>85</v>
      </c>
      <c r="C46" s="53" t="s">
        <v>76</v>
      </c>
      <c r="D46" s="54">
        <f>SUM(D47:D49)</f>
        <v>220836.99</v>
      </c>
      <c r="E46" s="312">
        <f>SUM(E47:F49)</f>
        <v>441673.97</v>
      </c>
      <c r="F46" s="313"/>
      <c r="G46" s="55"/>
      <c r="H46" s="310"/>
      <c r="I46" s="311"/>
      <c r="J46" s="11"/>
      <c r="K46" s="12"/>
      <c r="Q46" s="12"/>
    </row>
    <row r="47" spans="1:17" ht="19.5" customHeight="1" x14ac:dyDescent="0.25">
      <c r="A47" s="304"/>
      <c r="B47" s="307"/>
      <c r="C47" s="47" t="s">
        <v>77</v>
      </c>
      <c r="D47" s="48">
        <f>E47/2</f>
        <v>212201.21</v>
      </c>
      <c r="E47" s="285">
        <v>424402.41</v>
      </c>
      <c r="F47" s="286"/>
      <c r="G47" s="49"/>
      <c r="H47" s="283"/>
      <c r="I47" s="297"/>
      <c r="J47" s="11"/>
      <c r="K47" s="12"/>
      <c r="Q47" s="12"/>
    </row>
    <row r="48" spans="1:17" ht="19.5" customHeight="1" x14ac:dyDescent="0.25">
      <c r="A48" s="304"/>
      <c r="B48" s="307"/>
      <c r="C48" s="47" t="s">
        <v>78</v>
      </c>
      <c r="D48" s="48" t="s">
        <v>6</v>
      </c>
      <c r="E48" s="285" t="s">
        <v>6</v>
      </c>
      <c r="F48" s="286"/>
      <c r="G48" s="49"/>
      <c r="H48" s="283"/>
      <c r="I48" s="297"/>
      <c r="J48" s="11"/>
      <c r="K48" s="12"/>
      <c r="Q48" s="12"/>
    </row>
    <row r="49" spans="1:17" ht="19.5" customHeight="1" thickBot="1" x14ac:dyDescent="0.3">
      <c r="A49" s="314"/>
      <c r="B49" s="307"/>
      <c r="C49" s="56" t="s">
        <v>79</v>
      </c>
      <c r="D49" s="57">
        <f>E49/2</f>
        <v>8635.7800000000007</v>
      </c>
      <c r="E49" s="315">
        <v>17271.560000000001</v>
      </c>
      <c r="F49" s="316"/>
      <c r="G49" s="58"/>
      <c r="H49" s="317"/>
      <c r="I49" s="318"/>
      <c r="J49" s="11"/>
      <c r="K49" s="12"/>
      <c r="Q49" s="12"/>
    </row>
    <row r="50" spans="1:17" ht="19.5" customHeight="1" x14ac:dyDescent="0.25">
      <c r="A50" s="303" t="s">
        <v>86</v>
      </c>
      <c r="B50" s="306" t="s">
        <v>87</v>
      </c>
      <c r="C50" s="44" t="s">
        <v>76</v>
      </c>
      <c r="D50" s="45">
        <f>SUM(D51:D53)</f>
        <v>236217.8</v>
      </c>
      <c r="E50" s="281">
        <f>SUM(E51:F53)</f>
        <v>472435.59</v>
      </c>
      <c r="F50" s="282"/>
      <c r="G50" s="46"/>
      <c r="H50" s="279"/>
      <c r="I50" s="296"/>
      <c r="J50" s="11"/>
      <c r="K50" s="12"/>
      <c r="Q50" s="12"/>
    </row>
    <row r="51" spans="1:17" ht="19.5" customHeight="1" x14ac:dyDescent="0.25">
      <c r="A51" s="304"/>
      <c r="B51" s="307"/>
      <c r="C51" s="47" t="s">
        <v>77</v>
      </c>
      <c r="D51" s="48">
        <f>E51/2</f>
        <v>227167.34</v>
      </c>
      <c r="E51" s="285">
        <v>454334.68</v>
      </c>
      <c r="F51" s="286"/>
      <c r="G51" s="49"/>
      <c r="H51" s="283"/>
      <c r="I51" s="297"/>
      <c r="J51" s="11"/>
      <c r="K51" s="12"/>
      <c r="Q51" s="12"/>
    </row>
    <row r="52" spans="1:17" ht="19.5" customHeight="1" x14ac:dyDescent="0.25">
      <c r="A52" s="304"/>
      <c r="B52" s="307"/>
      <c r="C52" s="47" t="s">
        <v>78</v>
      </c>
      <c r="D52" s="48" t="s">
        <v>6</v>
      </c>
      <c r="E52" s="285" t="s">
        <v>6</v>
      </c>
      <c r="F52" s="286"/>
      <c r="G52" s="49"/>
      <c r="H52" s="283"/>
      <c r="I52" s="297"/>
      <c r="J52" s="11"/>
      <c r="K52" s="12"/>
      <c r="Q52" s="12"/>
    </row>
    <row r="53" spans="1:17" ht="19.5" customHeight="1" thickBot="1" x14ac:dyDescent="0.3">
      <c r="A53" s="305"/>
      <c r="B53" s="308"/>
      <c r="C53" s="50" t="s">
        <v>79</v>
      </c>
      <c r="D53" s="51">
        <f>E53/2</f>
        <v>9050.4599999999991</v>
      </c>
      <c r="E53" s="289">
        <v>18100.91</v>
      </c>
      <c r="F53" s="290"/>
      <c r="G53" s="52"/>
      <c r="H53" s="287"/>
      <c r="I53" s="298"/>
      <c r="J53" s="11"/>
      <c r="K53" s="12"/>
      <c r="Q53" s="12"/>
    </row>
    <row r="54" spans="1:17" ht="19.5" customHeight="1" x14ac:dyDescent="0.25">
      <c r="A54" s="309" t="s">
        <v>88</v>
      </c>
      <c r="B54" s="307" t="s">
        <v>89</v>
      </c>
      <c r="C54" s="53" t="s">
        <v>76</v>
      </c>
      <c r="D54" s="54">
        <f>SUM(D55:D57)</f>
        <v>254707.95</v>
      </c>
      <c r="E54" s="312">
        <f>SUM(E55:F57)</f>
        <v>509415.89</v>
      </c>
      <c r="F54" s="313"/>
      <c r="G54" s="55"/>
      <c r="H54" s="310"/>
      <c r="I54" s="311"/>
      <c r="J54" s="11"/>
      <c r="K54" s="12"/>
      <c r="Q54" s="12"/>
    </row>
    <row r="55" spans="1:17" ht="19.5" customHeight="1" x14ac:dyDescent="0.25">
      <c r="A55" s="304"/>
      <c r="B55" s="307"/>
      <c r="C55" s="47" t="s">
        <v>77</v>
      </c>
      <c r="D55" s="48">
        <f>E55/2</f>
        <v>245158.98</v>
      </c>
      <c r="E55" s="285">
        <v>490317.96</v>
      </c>
      <c r="F55" s="286"/>
      <c r="G55" s="49"/>
      <c r="H55" s="283"/>
      <c r="I55" s="297"/>
      <c r="J55" s="11"/>
      <c r="K55" s="12"/>
      <c r="Q55" s="12"/>
    </row>
    <row r="56" spans="1:17" ht="19.5" customHeight="1" x14ac:dyDescent="0.25">
      <c r="A56" s="304"/>
      <c r="B56" s="307"/>
      <c r="C56" s="47" t="s">
        <v>78</v>
      </c>
      <c r="D56" s="48" t="s">
        <v>6</v>
      </c>
      <c r="E56" s="285" t="s">
        <v>6</v>
      </c>
      <c r="F56" s="286"/>
      <c r="G56" s="49"/>
      <c r="H56" s="283"/>
      <c r="I56" s="297"/>
      <c r="J56" s="11"/>
      <c r="K56" s="12"/>
      <c r="Q56" s="12"/>
    </row>
    <row r="57" spans="1:17" ht="19.5" customHeight="1" thickBot="1" x14ac:dyDescent="0.3">
      <c r="A57" s="314"/>
      <c r="B57" s="307"/>
      <c r="C57" s="56" t="s">
        <v>79</v>
      </c>
      <c r="D57" s="57">
        <f>E57/2</f>
        <v>9548.9699999999993</v>
      </c>
      <c r="E57" s="315">
        <v>19097.93</v>
      </c>
      <c r="F57" s="316"/>
      <c r="G57" s="58"/>
      <c r="H57" s="317"/>
      <c r="I57" s="318"/>
      <c r="J57" s="11"/>
      <c r="K57" s="12"/>
      <c r="Q57" s="12"/>
    </row>
    <row r="58" spans="1:17" ht="19.5" customHeight="1" x14ac:dyDescent="0.25">
      <c r="A58" s="303" t="s">
        <v>90</v>
      </c>
      <c r="B58" s="306" t="s">
        <v>91</v>
      </c>
      <c r="C58" s="44" t="s">
        <v>76</v>
      </c>
      <c r="D58" s="45">
        <f>SUM(D59:D61)</f>
        <v>247702.3</v>
      </c>
      <c r="E58" s="281">
        <f>SUM(E59:F61)</f>
        <v>495404.59</v>
      </c>
      <c r="F58" s="282"/>
      <c r="G58" s="46"/>
      <c r="H58" s="279"/>
      <c r="I58" s="296"/>
      <c r="J58" s="11"/>
      <c r="K58" s="12"/>
      <c r="Q58" s="12"/>
    </row>
    <row r="59" spans="1:17" ht="19.5" customHeight="1" x14ac:dyDescent="0.25">
      <c r="A59" s="304"/>
      <c r="B59" s="307"/>
      <c r="C59" s="47" t="s">
        <v>77</v>
      </c>
      <c r="D59" s="48">
        <f>E59/2</f>
        <v>238342.21</v>
      </c>
      <c r="E59" s="285">
        <v>476684.42</v>
      </c>
      <c r="F59" s="286"/>
      <c r="G59" s="49"/>
      <c r="H59" s="283"/>
      <c r="I59" s="297"/>
      <c r="J59" s="11"/>
      <c r="K59" s="12"/>
      <c r="Q59" s="12"/>
    </row>
    <row r="60" spans="1:17" ht="19.5" customHeight="1" x14ac:dyDescent="0.25">
      <c r="A60" s="304"/>
      <c r="B60" s="307"/>
      <c r="C60" s="47" t="s">
        <v>78</v>
      </c>
      <c r="D60" s="48" t="s">
        <v>6</v>
      </c>
      <c r="E60" s="285" t="s">
        <v>6</v>
      </c>
      <c r="F60" s="286"/>
      <c r="G60" s="49"/>
      <c r="H60" s="283"/>
      <c r="I60" s="297"/>
      <c r="J60" s="11"/>
      <c r="K60" s="12"/>
      <c r="Q60" s="12"/>
    </row>
    <row r="61" spans="1:17" ht="19.5" customHeight="1" thickBot="1" x14ac:dyDescent="0.3">
      <c r="A61" s="305"/>
      <c r="B61" s="308"/>
      <c r="C61" s="50" t="s">
        <v>79</v>
      </c>
      <c r="D61" s="51">
        <f>E61/2</f>
        <v>9360.09</v>
      </c>
      <c r="E61" s="289">
        <v>18720.169999999998</v>
      </c>
      <c r="F61" s="290"/>
      <c r="G61" s="52"/>
      <c r="H61" s="287"/>
      <c r="I61" s="298"/>
      <c r="J61" s="11"/>
      <c r="K61" s="12"/>
      <c r="Q61" s="12"/>
    </row>
    <row r="62" spans="1:17" ht="19.5" customHeight="1" x14ac:dyDescent="0.25">
      <c r="A62" s="303" t="s">
        <v>92</v>
      </c>
      <c r="B62" s="306" t="s">
        <v>93</v>
      </c>
      <c r="C62" s="44" t="s">
        <v>76</v>
      </c>
      <c r="D62" s="59"/>
      <c r="E62" s="279"/>
      <c r="F62" s="296"/>
      <c r="G62" s="60">
        <f>SUM(G63:G65)</f>
        <v>362831.31</v>
      </c>
      <c r="H62" s="281">
        <f>SUM(H63:I65)</f>
        <v>725662.61</v>
      </c>
      <c r="I62" s="282"/>
      <c r="J62" s="11"/>
      <c r="K62" s="11"/>
    </row>
    <row r="63" spans="1:17" ht="19.5" customHeight="1" x14ac:dyDescent="0.25">
      <c r="A63" s="304"/>
      <c r="B63" s="307"/>
      <c r="C63" s="47" t="s">
        <v>77</v>
      </c>
      <c r="D63" s="61"/>
      <c r="E63" s="283"/>
      <c r="F63" s="297"/>
      <c r="G63" s="62">
        <f>H63/2</f>
        <v>352311.03999999998</v>
      </c>
      <c r="H63" s="285">
        <v>704622.07</v>
      </c>
      <c r="I63" s="286"/>
      <c r="J63" s="11"/>
      <c r="K63" s="11"/>
    </row>
    <row r="64" spans="1:17" ht="19.5" customHeight="1" x14ac:dyDescent="0.25">
      <c r="A64" s="304"/>
      <c r="B64" s="307"/>
      <c r="C64" s="47" t="s">
        <v>78</v>
      </c>
      <c r="D64" s="61"/>
      <c r="E64" s="283"/>
      <c r="F64" s="297"/>
      <c r="G64" s="62" t="s">
        <v>6</v>
      </c>
      <c r="H64" s="285" t="s">
        <v>6</v>
      </c>
      <c r="I64" s="286"/>
      <c r="J64" s="11"/>
      <c r="K64" s="11"/>
    </row>
    <row r="65" spans="1:11" ht="19.5" customHeight="1" thickBot="1" x14ac:dyDescent="0.3">
      <c r="A65" s="305"/>
      <c r="B65" s="308"/>
      <c r="C65" s="50" t="s">
        <v>79</v>
      </c>
      <c r="D65" s="63"/>
      <c r="E65" s="287"/>
      <c r="F65" s="298"/>
      <c r="G65" s="64">
        <f>H65/2</f>
        <v>10520.27</v>
      </c>
      <c r="H65" s="289">
        <v>21040.54</v>
      </c>
      <c r="I65" s="290"/>
      <c r="J65" s="11"/>
      <c r="K65" s="11"/>
    </row>
    <row r="66" spans="1:11" ht="19.5" customHeight="1" x14ac:dyDescent="0.25">
      <c r="A66" s="303" t="s">
        <v>94</v>
      </c>
      <c r="B66" s="306" t="s">
        <v>95</v>
      </c>
      <c r="C66" s="44" t="s">
        <v>76</v>
      </c>
      <c r="D66" s="59"/>
      <c r="E66" s="279"/>
      <c r="F66" s="296"/>
      <c r="G66" s="60">
        <f>SUM(G67:G69)</f>
        <v>368834.62</v>
      </c>
      <c r="H66" s="281">
        <f>SUM(H67:I69)</f>
        <v>737669.24</v>
      </c>
      <c r="I66" s="282"/>
      <c r="J66" s="11"/>
      <c r="K66" s="11"/>
    </row>
    <row r="67" spans="1:11" ht="19.5" customHeight="1" x14ac:dyDescent="0.25">
      <c r="A67" s="304"/>
      <c r="B67" s="307"/>
      <c r="C67" s="47" t="s">
        <v>77</v>
      </c>
      <c r="D67" s="61"/>
      <c r="E67" s="283"/>
      <c r="F67" s="297"/>
      <c r="G67" s="62">
        <f>H67/2</f>
        <v>358145.76</v>
      </c>
      <c r="H67" s="285">
        <v>716291.52</v>
      </c>
      <c r="I67" s="286"/>
      <c r="J67" s="11"/>
      <c r="K67" s="11"/>
    </row>
    <row r="68" spans="1:11" ht="19.5" customHeight="1" x14ac:dyDescent="0.25">
      <c r="A68" s="304"/>
      <c r="B68" s="307"/>
      <c r="C68" s="47" t="s">
        <v>78</v>
      </c>
      <c r="D68" s="61"/>
      <c r="E68" s="283"/>
      <c r="F68" s="297"/>
      <c r="G68" s="62" t="s">
        <v>6</v>
      </c>
      <c r="H68" s="285" t="s">
        <v>6</v>
      </c>
      <c r="I68" s="286"/>
      <c r="J68" s="11"/>
      <c r="K68" s="11"/>
    </row>
    <row r="69" spans="1:11" ht="19.5" customHeight="1" thickBot="1" x14ac:dyDescent="0.3">
      <c r="A69" s="305"/>
      <c r="B69" s="308"/>
      <c r="C69" s="50" t="s">
        <v>79</v>
      </c>
      <c r="D69" s="63"/>
      <c r="E69" s="287"/>
      <c r="F69" s="298"/>
      <c r="G69" s="64">
        <f>H69/2</f>
        <v>10688.86</v>
      </c>
      <c r="H69" s="289">
        <v>21377.72</v>
      </c>
      <c r="I69" s="290"/>
      <c r="J69" s="11"/>
      <c r="K69" s="11"/>
    </row>
    <row r="70" spans="1:11" ht="19.5" customHeight="1" x14ac:dyDescent="0.25">
      <c r="A70" s="303" t="s">
        <v>96</v>
      </c>
      <c r="B70" s="306" t="s">
        <v>97</v>
      </c>
      <c r="C70" s="44" t="s">
        <v>76</v>
      </c>
      <c r="D70" s="59"/>
      <c r="E70" s="279"/>
      <c r="F70" s="296"/>
      <c r="G70" s="60">
        <f>SUM(G71:G73)</f>
        <v>383443.67</v>
      </c>
      <c r="H70" s="281">
        <f>SUM(H71:I73)</f>
        <v>766887.32</v>
      </c>
      <c r="I70" s="282"/>
      <c r="J70" s="11"/>
      <c r="K70" s="11"/>
    </row>
    <row r="71" spans="1:11" ht="19.5" customHeight="1" x14ac:dyDescent="0.25">
      <c r="A71" s="304"/>
      <c r="B71" s="307"/>
      <c r="C71" s="47" t="s">
        <v>77</v>
      </c>
      <c r="D71" s="61"/>
      <c r="E71" s="283"/>
      <c r="F71" s="297"/>
      <c r="G71" s="62">
        <f>H71/2</f>
        <v>372367.67</v>
      </c>
      <c r="H71" s="285">
        <v>744735.33</v>
      </c>
      <c r="I71" s="286"/>
      <c r="J71" s="11"/>
      <c r="K71" s="11"/>
    </row>
    <row r="72" spans="1:11" ht="19.5" customHeight="1" x14ac:dyDescent="0.25">
      <c r="A72" s="304"/>
      <c r="B72" s="307"/>
      <c r="C72" s="47" t="s">
        <v>78</v>
      </c>
      <c r="D72" s="61"/>
      <c r="E72" s="283"/>
      <c r="F72" s="297"/>
      <c r="G72" s="62" t="s">
        <v>6</v>
      </c>
      <c r="H72" s="285" t="s">
        <v>6</v>
      </c>
      <c r="I72" s="286"/>
      <c r="J72" s="11"/>
      <c r="K72" s="11"/>
    </row>
    <row r="73" spans="1:11" ht="19.5" customHeight="1" thickBot="1" x14ac:dyDescent="0.3">
      <c r="A73" s="305"/>
      <c r="B73" s="308"/>
      <c r="C73" s="50" t="s">
        <v>79</v>
      </c>
      <c r="D73" s="63"/>
      <c r="E73" s="287"/>
      <c r="F73" s="298"/>
      <c r="G73" s="64">
        <f>H73/2</f>
        <v>11076</v>
      </c>
      <c r="H73" s="289">
        <v>22151.99</v>
      </c>
      <c r="I73" s="290"/>
      <c r="J73" s="11"/>
      <c r="K73" s="11"/>
    </row>
    <row r="74" spans="1:11" ht="19.5" customHeight="1" x14ac:dyDescent="0.25">
      <c r="A74" s="309" t="s">
        <v>98</v>
      </c>
      <c r="B74" s="307" t="s">
        <v>99</v>
      </c>
      <c r="C74" s="53" t="s">
        <v>76</v>
      </c>
      <c r="D74" s="65"/>
      <c r="E74" s="310"/>
      <c r="F74" s="311"/>
      <c r="G74" s="66">
        <f>SUM(G75:G77)</f>
        <v>398643.23</v>
      </c>
      <c r="H74" s="312">
        <f>SUM(H75:I77)</f>
        <v>797286.44</v>
      </c>
      <c r="I74" s="313"/>
      <c r="J74" s="11"/>
      <c r="K74" s="11"/>
    </row>
    <row r="75" spans="1:11" ht="19.5" customHeight="1" x14ac:dyDescent="0.25">
      <c r="A75" s="304"/>
      <c r="B75" s="307"/>
      <c r="C75" s="47" t="s">
        <v>77</v>
      </c>
      <c r="D75" s="61"/>
      <c r="E75" s="283"/>
      <c r="F75" s="297"/>
      <c r="G75" s="62">
        <f>H75/2</f>
        <v>387157.44</v>
      </c>
      <c r="H75" s="285">
        <v>774314.87</v>
      </c>
      <c r="I75" s="286"/>
      <c r="J75" s="11"/>
      <c r="K75" s="11"/>
    </row>
    <row r="76" spans="1:11" ht="19.5" customHeight="1" x14ac:dyDescent="0.25">
      <c r="A76" s="304"/>
      <c r="B76" s="307"/>
      <c r="C76" s="47" t="s">
        <v>78</v>
      </c>
      <c r="D76" s="61"/>
      <c r="E76" s="283"/>
      <c r="F76" s="297"/>
      <c r="G76" s="62" t="s">
        <v>6</v>
      </c>
      <c r="H76" s="285" t="s">
        <v>6</v>
      </c>
      <c r="I76" s="286"/>
      <c r="J76" s="11"/>
      <c r="K76" s="11"/>
    </row>
    <row r="77" spans="1:11" ht="19.5" customHeight="1" thickBot="1" x14ac:dyDescent="0.3">
      <c r="A77" s="305"/>
      <c r="B77" s="308"/>
      <c r="C77" s="50" t="s">
        <v>79</v>
      </c>
      <c r="D77" s="63"/>
      <c r="E77" s="287"/>
      <c r="F77" s="298"/>
      <c r="G77" s="64">
        <f>H77/2</f>
        <v>11485.79</v>
      </c>
      <c r="H77" s="289">
        <v>22971.57</v>
      </c>
      <c r="I77" s="290"/>
      <c r="J77" s="11"/>
      <c r="K77" s="11"/>
    </row>
    <row r="78" spans="1:11" ht="19.5" customHeight="1" x14ac:dyDescent="0.25">
      <c r="A78" s="303" t="s">
        <v>100</v>
      </c>
      <c r="B78" s="306" t="s">
        <v>101</v>
      </c>
      <c r="C78" s="44" t="s">
        <v>76</v>
      </c>
      <c r="D78" s="59"/>
      <c r="E78" s="279"/>
      <c r="F78" s="296"/>
      <c r="G78" s="60">
        <f>SUM(G79:G81)</f>
        <v>438118.34</v>
      </c>
      <c r="H78" s="281">
        <f>SUM(H79:I81)</f>
        <v>876236.67</v>
      </c>
      <c r="I78" s="282"/>
      <c r="J78" s="11"/>
      <c r="K78" s="11"/>
    </row>
    <row r="79" spans="1:11" ht="19.5" customHeight="1" x14ac:dyDescent="0.25">
      <c r="A79" s="304"/>
      <c r="B79" s="307"/>
      <c r="C79" s="47" t="s">
        <v>77</v>
      </c>
      <c r="D79" s="61"/>
      <c r="E79" s="283"/>
      <c r="F79" s="297"/>
      <c r="G79" s="62">
        <f>H79/2</f>
        <v>425568.27</v>
      </c>
      <c r="H79" s="285">
        <v>851136.54</v>
      </c>
      <c r="I79" s="286"/>
      <c r="J79" s="11"/>
      <c r="K79" s="11"/>
    </row>
    <row r="80" spans="1:11" ht="19.5" customHeight="1" x14ac:dyDescent="0.25">
      <c r="A80" s="304"/>
      <c r="B80" s="307"/>
      <c r="C80" s="47" t="s">
        <v>78</v>
      </c>
      <c r="D80" s="61"/>
      <c r="E80" s="283"/>
      <c r="F80" s="297"/>
      <c r="G80" s="62" t="s">
        <v>6</v>
      </c>
      <c r="H80" s="285" t="s">
        <v>6</v>
      </c>
      <c r="I80" s="286"/>
      <c r="J80" s="11"/>
      <c r="K80" s="11"/>
    </row>
    <row r="81" spans="1:11" ht="19.5" customHeight="1" thickBot="1" x14ac:dyDescent="0.3">
      <c r="A81" s="305"/>
      <c r="B81" s="308"/>
      <c r="C81" s="50" t="s">
        <v>79</v>
      </c>
      <c r="D81" s="63"/>
      <c r="E81" s="287"/>
      <c r="F81" s="298"/>
      <c r="G81" s="64">
        <f>H81/2</f>
        <v>12550.07</v>
      </c>
      <c r="H81" s="289">
        <v>25100.13</v>
      </c>
      <c r="I81" s="290"/>
      <c r="J81" s="11"/>
      <c r="K81" s="11"/>
    </row>
    <row r="82" spans="1:11" ht="42.6" customHeight="1" thickBot="1" x14ac:dyDescent="0.3">
      <c r="A82" s="67" t="s">
        <v>102</v>
      </c>
      <c r="B82" s="300" t="s">
        <v>103</v>
      </c>
      <c r="C82" s="301"/>
      <c r="D82" s="301"/>
      <c r="E82" s="301"/>
      <c r="F82" s="301"/>
      <c r="G82" s="301"/>
      <c r="H82" s="301"/>
      <c r="I82" s="302"/>
      <c r="J82" s="11"/>
      <c r="K82" s="11"/>
    </row>
    <row r="83" spans="1:11" ht="19.5" customHeight="1" x14ac:dyDescent="0.25">
      <c r="A83" s="247" t="s">
        <v>104</v>
      </c>
      <c r="B83" s="246" t="s">
        <v>105</v>
      </c>
      <c r="C83" s="68" t="s">
        <v>76</v>
      </c>
      <c r="D83" s="45">
        <f>SUM(D84:D86)</f>
        <v>325001.59000000003</v>
      </c>
      <c r="E83" s="281">
        <f>SUM(E84:F86)</f>
        <v>650003.18000000005</v>
      </c>
      <c r="F83" s="282"/>
      <c r="G83" s="46"/>
      <c r="H83" s="279"/>
      <c r="I83" s="296"/>
      <c r="J83" s="11"/>
      <c r="K83" s="12"/>
    </row>
    <row r="84" spans="1:11" ht="19.5" customHeight="1" x14ac:dyDescent="0.25">
      <c r="A84" s="247"/>
      <c r="B84" s="247"/>
      <c r="C84" s="69" t="s">
        <v>77</v>
      </c>
      <c r="D84" s="48">
        <f>E84/2</f>
        <v>312990.39</v>
      </c>
      <c r="E84" s="285">
        <v>625980.78</v>
      </c>
      <c r="F84" s="286"/>
      <c r="G84" s="49"/>
      <c r="H84" s="283"/>
      <c r="I84" s="297"/>
      <c r="J84" s="11"/>
      <c r="K84" s="12"/>
    </row>
    <row r="85" spans="1:11" ht="19.5" customHeight="1" x14ac:dyDescent="0.25">
      <c r="A85" s="247"/>
      <c r="B85" s="247"/>
      <c r="C85" s="69" t="s">
        <v>78</v>
      </c>
      <c r="D85" s="48" t="s">
        <v>6</v>
      </c>
      <c r="E85" s="285" t="s">
        <v>6</v>
      </c>
      <c r="F85" s="286"/>
      <c r="G85" s="49"/>
      <c r="H85" s="283"/>
      <c r="I85" s="297"/>
      <c r="J85" s="11"/>
      <c r="K85" s="12"/>
    </row>
    <row r="86" spans="1:11" s="13" customFormat="1" ht="19.5" customHeight="1" thickBot="1" x14ac:dyDescent="0.3">
      <c r="A86" s="248"/>
      <c r="B86" s="248"/>
      <c r="C86" s="70" t="s">
        <v>79</v>
      </c>
      <c r="D86" s="51">
        <f>E86/2</f>
        <v>12011.2</v>
      </c>
      <c r="E86" s="289">
        <v>24022.400000000001</v>
      </c>
      <c r="F86" s="290"/>
      <c r="G86" s="52"/>
      <c r="H86" s="287"/>
      <c r="I86" s="298"/>
      <c r="K86" s="12"/>
    </row>
    <row r="87" spans="1:11" ht="19.5" customHeight="1" x14ac:dyDescent="0.25">
      <c r="A87" s="247" t="s">
        <v>106</v>
      </c>
      <c r="B87" s="246" t="s">
        <v>107</v>
      </c>
      <c r="C87" s="68" t="s">
        <v>76</v>
      </c>
      <c r="D87" s="45">
        <f>SUM(D88:D90)</f>
        <v>337204.09</v>
      </c>
      <c r="E87" s="281">
        <f>SUM(E88:F90)</f>
        <v>674408.18</v>
      </c>
      <c r="F87" s="282"/>
      <c r="G87" s="46"/>
      <c r="H87" s="279"/>
      <c r="I87" s="296"/>
      <c r="J87" s="11"/>
      <c r="K87" s="12"/>
    </row>
    <row r="88" spans="1:11" ht="19.5" customHeight="1" x14ac:dyDescent="0.25">
      <c r="A88" s="247"/>
      <c r="B88" s="247"/>
      <c r="C88" s="69" t="s">
        <v>77</v>
      </c>
      <c r="D88" s="48">
        <f>E88/2</f>
        <v>324752.03999999998</v>
      </c>
      <c r="E88" s="285">
        <v>649504.07999999996</v>
      </c>
      <c r="F88" s="286"/>
      <c r="G88" s="49"/>
      <c r="H88" s="283"/>
      <c r="I88" s="297"/>
      <c r="J88" s="11"/>
      <c r="K88" s="12"/>
    </row>
    <row r="89" spans="1:11" ht="19.5" customHeight="1" x14ac:dyDescent="0.25">
      <c r="A89" s="247"/>
      <c r="B89" s="247"/>
      <c r="C89" s="69" t="s">
        <v>78</v>
      </c>
      <c r="D89" s="48" t="s">
        <v>6</v>
      </c>
      <c r="E89" s="285" t="s">
        <v>6</v>
      </c>
      <c r="F89" s="286"/>
      <c r="G89" s="49"/>
      <c r="H89" s="283"/>
      <c r="I89" s="297"/>
      <c r="J89" s="11"/>
      <c r="K89" s="12"/>
    </row>
    <row r="90" spans="1:11" s="13" customFormat="1" ht="19.5" customHeight="1" thickBot="1" x14ac:dyDescent="0.3">
      <c r="A90" s="248"/>
      <c r="B90" s="248"/>
      <c r="C90" s="70" t="s">
        <v>79</v>
      </c>
      <c r="D90" s="51">
        <f>E90/2</f>
        <v>12452.05</v>
      </c>
      <c r="E90" s="289">
        <v>24904.1</v>
      </c>
      <c r="F90" s="290"/>
      <c r="G90" s="52"/>
      <c r="H90" s="287"/>
      <c r="I90" s="298"/>
      <c r="K90" s="12"/>
    </row>
    <row r="91" spans="1:11" ht="19.5" customHeight="1" x14ac:dyDescent="0.25">
      <c r="A91" s="247" t="s">
        <v>108</v>
      </c>
      <c r="B91" s="246" t="s">
        <v>109</v>
      </c>
      <c r="C91" s="68" t="s">
        <v>76</v>
      </c>
      <c r="D91" s="45">
        <f>SUM(D92:D94)</f>
        <v>349460.71</v>
      </c>
      <c r="E91" s="281">
        <f>SUM(E92:F94)</f>
        <v>698921.4</v>
      </c>
      <c r="F91" s="282"/>
      <c r="G91" s="46"/>
      <c r="H91" s="279"/>
      <c r="I91" s="296"/>
      <c r="J91" s="11"/>
      <c r="K91" s="12"/>
    </row>
    <row r="92" spans="1:11" ht="19.5" customHeight="1" x14ac:dyDescent="0.25">
      <c r="A92" s="247"/>
      <c r="B92" s="247"/>
      <c r="C92" s="69" t="s">
        <v>77</v>
      </c>
      <c r="D92" s="48">
        <f>E92/2</f>
        <v>336565.85</v>
      </c>
      <c r="E92" s="285">
        <v>673131.69</v>
      </c>
      <c r="F92" s="286"/>
      <c r="G92" s="49"/>
      <c r="H92" s="283"/>
      <c r="I92" s="297"/>
      <c r="J92" s="11"/>
      <c r="K92" s="12"/>
    </row>
    <row r="93" spans="1:11" ht="19.5" customHeight="1" x14ac:dyDescent="0.25">
      <c r="A93" s="247"/>
      <c r="B93" s="247"/>
      <c r="C93" s="69" t="s">
        <v>78</v>
      </c>
      <c r="D93" s="48" t="s">
        <v>6</v>
      </c>
      <c r="E93" s="285" t="s">
        <v>6</v>
      </c>
      <c r="F93" s="286"/>
      <c r="G93" s="49"/>
      <c r="H93" s="283"/>
      <c r="I93" s="297"/>
      <c r="J93" s="11"/>
      <c r="K93" s="12"/>
    </row>
    <row r="94" spans="1:11" s="13" customFormat="1" ht="19.5" customHeight="1" thickBot="1" x14ac:dyDescent="0.3">
      <c r="A94" s="248"/>
      <c r="B94" s="248"/>
      <c r="C94" s="70" t="s">
        <v>79</v>
      </c>
      <c r="D94" s="51">
        <f>E94/2</f>
        <v>12894.86</v>
      </c>
      <c r="E94" s="289">
        <v>25789.71</v>
      </c>
      <c r="F94" s="290"/>
      <c r="G94" s="52"/>
      <c r="H94" s="287"/>
      <c r="I94" s="298"/>
      <c r="K94" s="12"/>
    </row>
    <row r="95" spans="1:11" ht="19.5" customHeight="1" x14ac:dyDescent="0.25">
      <c r="A95" s="247" t="s">
        <v>110</v>
      </c>
      <c r="B95" s="246" t="s">
        <v>111</v>
      </c>
      <c r="C95" s="68" t="s">
        <v>76</v>
      </c>
      <c r="D95" s="45">
        <f>SUM(D96:D98)</f>
        <v>362070.22</v>
      </c>
      <c r="E95" s="281">
        <f>SUM(E96:F98)</f>
        <v>724140.43</v>
      </c>
      <c r="F95" s="282"/>
      <c r="G95" s="46"/>
      <c r="H95" s="279"/>
      <c r="I95" s="296"/>
      <c r="J95" s="11"/>
      <c r="K95" s="12"/>
    </row>
    <row r="96" spans="1:11" ht="19.5" customHeight="1" x14ac:dyDescent="0.25">
      <c r="A96" s="247"/>
      <c r="B96" s="247"/>
      <c r="C96" s="69" t="s">
        <v>77</v>
      </c>
      <c r="D96" s="48">
        <f>E96/2</f>
        <v>348719.81</v>
      </c>
      <c r="E96" s="285">
        <v>697439.61</v>
      </c>
      <c r="F96" s="286"/>
      <c r="G96" s="49"/>
      <c r="H96" s="283"/>
      <c r="I96" s="297"/>
      <c r="J96" s="11"/>
      <c r="K96" s="12"/>
    </row>
    <row r="97" spans="1:11" ht="19.5" customHeight="1" x14ac:dyDescent="0.25">
      <c r="A97" s="247"/>
      <c r="B97" s="247"/>
      <c r="C97" s="69" t="s">
        <v>78</v>
      </c>
      <c r="D97" s="48" t="s">
        <v>6</v>
      </c>
      <c r="E97" s="285" t="s">
        <v>6</v>
      </c>
      <c r="F97" s="286"/>
      <c r="G97" s="49"/>
      <c r="H97" s="283"/>
      <c r="I97" s="297"/>
      <c r="J97" s="11"/>
      <c r="K97" s="12"/>
    </row>
    <row r="98" spans="1:11" s="13" customFormat="1" ht="19.5" customHeight="1" thickBot="1" x14ac:dyDescent="0.3">
      <c r="A98" s="248"/>
      <c r="B98" s="248"/>
      <c r="C98" s="70" t="s">
        <v>79</v>
      </c>
      <c r="D98" s="51">
        <f>E98/2</f>
        <v>13350.41</v>
      </c>
      <c r="E98" s="289">
        <v>26700.82</v>
      </c>
      <c r="F98" s="290"/>
      <c r="G98" s="52"/>
      <c r="H98" s="287"/>
      <c r="I98" s="298"/>
      <c r="K98" s="12"/>
    </row>
    <row r="99" spans="1:11" ht="19.5" customHeight="1" x14ac:dyDescent="0.25">
      <c r="A99" s="247" t="s">
        <v>112</v>
      </c>
      <c r="B99" s="246" t="s">
        <v>113</v>
      </c>
      <c r="C99" s="68" t="s">
        <v>76</v>
      </c>
      <c r="D99" s="45">
        <f>SUM(D100:D102)</f>
        <v>381821.64</v>
      </c>
      <c r="E99" s="281">
        <f>SUM(E100:F102)</f>
        <v>763643.27</v>
      </c>
      <c r="F99" s="282"/>
      <c r="G99" s="46"/>
      <c r="H99" s="279"/>
      <c r="I99" s="296"/>
      <c r="J99" s="11"/>
      <c r="K99" s="12"/>
    </row>
    <row r="100" spans="1:11" ht="19.5" customHeight="1" x14ac:dyDescent="0.25">
      <c r="A100" s="247"/>
      <c r="B100" s="247"/>
      <c r="C100" s="69" t="s">
        <v>77</v>
      </c>
      <c r="D100" s="48">
        <f>E100/2</f>
        <v>367757.65</v>
      </c>
      <c r="E100" s="285">
        <v>735515.3</v>
      </c>
      <c r="F100" s="286"/>
      <c r="G100" s="49"/>
      <c r="H100" s="283"/>
      <c r="I100" s="297"/>
      <c r="J100" s="11"/>
      <c r="K100" s="12"/>
    </row>
    <row r="101" spans="1:11" ht="19.5" customHeight="1" x14ac:dyDescent="0.25">
      <c r="A101" s="247"/>
      <c r="B101" s="247"/>
      <c r="C101" s="69" t="s">
        <v>78</v>
      </c>
      <c r="D101" s="48" t="s">
        <v>6</v>
      </c>
      <c r="E101" s="285" t="s">
        <v>6</v>
      </c>
      <c r="F101" s="286"/>
      <c r="G101" s="49"/>
      <c r="H101" s="283"/>
      <c r="I101" s="297"/>
      <c r="J101" s="11"/>
      <c r="K101" s="12"/>
    </row>
    <row r="102" spans="1:11" s="13" customFormat="1" ht="19.5" customHeight="1" thickBot="1" x14ac:dyDescent="0.3">
      <c r="A102" s="248"/>
      <c r="B102" s="248"/>
      <c r="C102" s="70" t="s">
        <v>79</v>
      </c>
      <c r="D102" s="51">
        <f>E102/2</f>
        <v>14063.99</v>
      </c>
      <c r="E102" s="289">
        <v>28127.97</v>
      </c>
      <c r="F102" s="290"/>
      <c r="G102" s="52"/>
      <c r="H102" s="287"/>
      <c r="I102" s="298"/>
      <c r="K102" s="12"/>
    </row>
    <row r="103" spans="1:11" ht="19.5" customHeight="1" x14ac:dyDescent="0.25">
      <c r="A103" s="247" t="s">
        <v>114</v>
      </c>
      <c r="B103" s="246" t="s">
        <v>115</v>
      </c>
      <c r="C103" s="68" t="s">
        <v>76</v>
      </c>
      <c r="D103" s="45">
        <f>SUM(D104:D106)</f>
        <v>403820.43</v>
      </c>
      <c r="E103" s="281">
        <f>SUM(E104:F106)</f>
        <v>807640.84</v>
      </c>
      <c r="F103" s="282"/>
      <c r="G103" s="46"/>
      <c r="H103" s="279"/>
      <c r="I103" s="296"/>
      <c r="J103" s="11"/>
      <c r="K103" s="12"/>
    </row>
    <row r="104" spans="1:11" ht="19.5" customHeight="1" x14ac:dyDescent="0.25">
      <c r="A104" s="247"/>
      <c r="B104" s="247"/>
      <c r="C104" s="69" t="s">
        <v>77</v>
      </c>
      <c r="D104" s="48">
        <f>E104/2</f>
        <v>388961.67</v>
      </c>
      <c r="E104" s="285">
        <v>777923.33</v>
      </c>
      <c r="F104" s="286"/>
      <c r="G104" s="49"/>
      <c r="H104" s="283"/>
      <c r="I104" s="297"/>
      <c r="J104" s="11"/>
      <c r="K104" s="12"/>
    </row>
    <row r="105" spans="1:11" ht="19.5" customHeight="1" x14ac:dyDescent="0.25">
      <c r="A105" s="247"/>
      <c r="B105" s="247"/>
      <c r="C105" s="69" t="s">
        <v>78</v>
      </c>
      <c r="D105" s="48" t="s">
        <v>6</v>
      </c>
      <c r="E105" s="285" t="s">
        <v>6</v>
      </c>
      <c r="F105" s="286"/>
      <c r="G105" s="49"/>
      <c r="H105" s="283"/>
      <c r="I105" s="297"/>
      <c r="J105" s="11"/>
      <c r="K105" s="12"/>
    </row>
    <row r="106" spans="1:11" s="13" customFormat="1" ht="19.5" customHeight="1" thickBot="1" x14ac:dyDescent="0.3">
      <c r="A106" s="248"/>
      <c r="B106" s="248"/>
      <c r="C106" s="70" t="s">
        <v>79</v>
      </c>
      <c r="D106" s="51">
        <f>E106/2</f>
        <v>14858.76</v>
      </c>
      <c r="E106" s="289">
        <v>29717.51</v>
      </c>
      <c r="F106" s="290"/>
      <c r="G106" s="52"/>
      <c r="H106" s="287"/>
      <c r="I106" s="298"/>
      <c r="K106" s="12"/>
    </row>
    <row r="107" spans="1:11" ht="19.5" customHeight="1" x14ac:dyDescent="0.25">
      <c r="A107" s="247" t="s">
        <v>116</v>
      </c>
      <c r="B107" s="246" t="s">
        <v>117</v>
      </c>
      <c r="C107" s="68" t="s">
        <v>76</v>
      </c>
      <c r="D107" s="45">
        <f>SUM(D108:D110)</f>
        <v>435278.39</v>
      </c>
      <c r="E107" s="281">
        <f>SUM(E108:F110)</f>
        <v>870556.76</v>
      </c>
      <c r="F107" s="282"/>
      <c r="G107" s="46"/>
      <c r="H107" s="279"/>
      <c r="I107" s="296"/>
      <c r="J107" s="11"/>
      <c r="K107" s="12"/>
    </row>
    <row r="108" spans="1:11" ht="19.5" customHeight="1" x14ac:dyDescent="0.25">
      <c r="A108" s="247"/>
      <c r="B108" s="247"/>
      <c r="C108" s="69" t="s">
        <v>77</v>
      </c>
      <c r="D108" s="48">
        <f>E108/2</f>
        <v>419283.12</v>
      </c>
      <c r="E108" s="285">
        <v>838566.23</v>
      </c>
      <c r="F108" s="286"/>
      <c r="G108" s="49"/>
      <c r="H108" s="283"/>
      <c r="I108" s="297"/>
      <c r="J108" s="11"/>
      <c r="K108" s="12"/>
    </row>
    <row r="109" spans="1:11" ht="19.5" customHeight="1" x14ac:dyDescent="0.25">
      <c r="A109" s="247"/>
      <c r="B109" s="247"/>
      <c r="C109" s="69" t="s">
        <v>78</v>
      </c>
      <c r="D109" s="48" t="s">
        <v>6</v>
      </c>
      <c r="E109" s="285" t="s">
        <v>6</v>
      </c>
      <c r="F109" s="286"/>
      <c r="G109" s="49"/>
      <c r="H109" s="283"/>
      <c r="I109" s="297"/>
      <c r="J109" s="11"/>
      <c r="K109" s="12"/>
    </row>
    <row r="110" spans="1:11" s="13" customFormat="1" ht="19.5" customHeight="1" thickBot="1" x14ac:dyDescent="0.3">
      <c r="A110" s="248"/>
      <c r="B110" s="248"/>
      <c r="C110" s="70" t="s">
        <v>79</v>
      </c>
      <c r="D110" s="51">
        <f>E110/2</f>
        <v>15995.27</v>
      </c>
      <c r="E110" s="289">
        <v>31990.53</v>
      </c>
      <c r="F110" s="290"/>
      <c r="G110" s="52"/>
      <c r="H110" s="287"/>
      <c r="I110" s="298"/>
      <c r="K110" s="12"/>
    </row>
    <row r="111" spans="1:11" ht="19.5" customHeight="1" x14ac:dyDescent="0.25">
      <c r="A111" s="247" t="s">
        <v>118</v>
      </c>
      <c r="B111" s="246" t="s">
        <v>119</v>
      </c>
      <c r="C111" s="68" t="s">
        <v>76</v>
      </c>
      <c r="D111" s="71"/>
      <c r="E111" s="292"/>
      <c r="F111" s="299"/>
      <c r="G111" s="45">
        <f>SUM(G112:G114)</f>
        <v>339902.19</v>
      </c>
      <c r="H111" s="281">
        <f>SUM(H112:I114)</f>
        <v>679804.37</v>
      </c>
      <c r="I111" s="282"/>
      <c r="J111" s="11"/>
      <c r="K111" s="12"/>
    </row>
    <row r="112" spans="1:11" ht="19.5" customHeight="1" x14ac:dyDescent="0.25">
      <c r="A112" s="247"/>
      <c r="B112" s="247"/>
      <c r="C112" s="69" t="s">
        <v>77</v>
      </c>
      <c r="D112" s="72"/>
      <c r="E112" s="285"/>
      <c r="F112" s="294"/>
      <c r="G112" s="48">
        <f>H112/2</f>
        <v>327363.90000000002</v>
      </c>
      <c r="H112" s="285">
        <v>654727.79</v>
      </c>
      <c r="I112" s="286"/>
      <c r="J112" s="11"/>
      <c r="K112" s="12"/>
    </row>
    <row r="113" spans="1:11" ht="19.5" customHeight="1" x14ac:dyDescent="0.25">
      <c r="A113" s="247"/>
      <c r="B113" s="247"/>
      <c r="C113" s="69" t="s">
        <v>78</v>
      </c>
      <c r="D113" s="72"/>
      <c r="E113" s="285"/>
      <c r="F113" s="294"/>
      <c r="G113" s="48" t="s">
        <v>6</v>
      </c>
      <c r="H113" s="285" t="s">
        <v>6</v>
      </c>
      <c r="I113" s="286"/>
      <c r="J113" s="11"/>
      <c r="K113" s="12"/>
    </row>
    <row r="114" spans="1:11" s="13" customFormat="1" ht="19.5" customHeight="1" thickBot="1" x14ac:dyDescent="0.3">
      <c r="A114" s="248"/>
      <c r="B114" s="248"/>
      <c r="C114" s="70" t="s">
        <v>79</v>
      </c>
      <c r="D114" s="73"/>
      <c r="E114" s="289"/>
      <c r="F114" s="295"/>
      <c r="G114" s="51">
        <f>H114/2</f>
        <v>12538.29</v>
      </c>
      <c r="H114" s="289">
        <v>25076.58</v>
      </c>
      <c r="I114" s="290"/>
      <c r="K114" s="12"/>
    </row>
    <row r="115" spans="1:11" ht="19.5" customHeight="1" x14ac:dyDescent="0.25">
      <c r="A115" s="247" t="s">
        <v>120</v>
      </c>
      <c r="B115" s="246" t="s">
        <v>121</v>
      </c>
      <c r="C115" s="68" t="s">
        <v>76</v>
      </c>
      <c r="D115" s="71"/>
      <c r="E115" s="292"/>
      <c r="F115" s="299"/>
      <c r="G115" s="45">
        <f>SUM(G116:G118)</f>
        <v>352687.86</v>
      </c>
      <c r="H115" s="281">
        <f>SUM(H116:I118)</f>
        <v>705375.72</v>
      </c>
      <c r="I115" s="282"/>
      <c r="J115" s="11"/>
      <c r="K115" s="12"/>
    </row>
    <row r="116" spans="1:11" ht="19.5" customHeight="1" x14ac:dyDescent="0.25">
      <c r="A116" s="247"/>
      <c r="B116" s="247"/>
      <c r="C116" s="69" t="s">
        <v>77</v>
      </c>
      <c r="D116" s="72"/>
      <c r="E116" s="285"/>
      <c r="F116" s="294"/>
      <c r="G116" s="48">
        <f>H116/2</f>
        <v>339687.65</v>
      </c>
      <c r="H116" s="285">
        <v>679375.3</v>
      </c>
      <c r="I116" s="286"/>
      <c r="J116" s="11"/>
      <c r="K116" s="12"/>
    </row>
    <row r="117" spans="1:11" ht="19.5" customHeight="1" x14ac:dyDescent="0.25">
      <c r="A117" s="247"/>
      <c r="B117" s="247"/>
      <c r="C117" s="69" t="s">
        <v>78</v>
      </c>
      <c r="D117" s="72"/>
      <c r="E117" s="285"/>
      <c r="F117" s="294"/>
      <c r="G117" s="48" t="s">
        <v>6</v>
      </c>
      <c r="H117" s="285" t="s">
        <v>6</v>
      </c>
      <c r="I117" s="286"/>
      <c r="J117" s="11"/>
      <c r="K117" s="12"/>
    </row>
    <row r="118" spans="1:11" s="13" customFormat="1" ht="19.5" customHeight="1" thickBot="1" x14ac:dyDescent="0.3">
      <c r="A118" s="248"/>
      <c r="B118" s="248"/>
      <c r="C118" s="70" t="s">
        <v>79</v>
      </c>
      <c r="D118" s="73"/>
      <c r="E118" s="289"/>
      <c r="F118" s="295"/>
      <c r="G118" s="51">
        <f>H118/2</f>
        <v>13000.21</v>
      </c>
      <c r="H118" s="289">
        <v>26000.42</v>
      </c>
      <c r="I118" s="290"/>
      <c r="K118" s="12"/>
    </row>
    <row r="119" spans="1:11" ht="19.5" customHeight="1" x14ac:dyDescent="0.25">
      <c r="A119" s="247" t="s">
        <v>122</v>
      </c>
      <c r="B119" s="246" t="s">
        <v>123</v>
      </c>
      <c r="C119" s="68" t="s">
        <v>76</v>
      </c>
      <c r="D119" s="71"/>
      <c r="E119" s="292"/>
      <c r="F119" s="299"/>
      <c r="G119" s="45">
        <f>SUM(G120:G122)</f>
        <v>368963.59</v>
      </c>
      <c r="H119" s="281">
        <f>SUM(H120:I122)</f>
        <v>737927.17</v>
      </c>
      <c r="I119" s="282"/>
      <c r="J119" s="11"/>
      <c r="K119" s="12"/>
    </row>
    <row r="120" spans="1:11" ht="19.5" customHeight="1" x14ac:dyDescent="0.25">
      <c r="A120" s="247"/>
      <c r="B120" s="247"/>
      <c r="C120" s="69" t="s">
        <v>77</v>
      </c>
      <c r="D120" s="72"/>
      <c r="E120" s="285"/>
      <c r="F120" s="294"/>
      <c r="G120" s="48">
        <f>H120/2</f>
        <v>355375.37</v>
      </c>
      <c r="H120" s="285">
        <v>710750.73</v>
      </c>
      <c r="I120" s="286"/>
      <c r="J120" s="11"/>
      <c r="K120" s="12"/>
    </row>
    <row r="121" spans="1:11" ht="19.5" customHeight="1" x14ac:dyDescent="0.25">
      <c r="A121" s="247"/>
      <c r="B121" s="247"/>
      <c r="C121" s="69" t="s">
        <v>78</v>
      </c>
      <c r="D121" s="72"/>
      <c r="E121" s="285"/>
      <c r="F121" s="294"/>
      <c r="G121" s="48" t="s">
        <v>6</v>
      </c>
      <c r="H121" s="285" t="s">
        <v>6</v>
      </c>
      <c r="I121" s="286"/>
      <c r="J121" s="11"/>
      <c r="K121" s="12"/>
    </row>
    <row r="122" spans="1:11" s="13" customFormat="1" ht="19.5" customHeight="1" thickBot="1" x14ac:dyDescent="0.3">
      <c r="A122" s="248"/>
      <c r="B122" s="248"/>
      <c r="C122" s="70" t="s">
        <v>79</v>
      </c>
      <c r="D122" s="73"/>
      <c r="E122" s="289"/>
      <c r="F122" s="295"/>
      <c r="G122" s="51">
        <f>H122/2</f>
        <v>13588.22</v>
      </c>
      <c r="H122" s="289">
        <v>27176.44</v>
      </c>
      <c r="I122" s="290"/>
      <c r="K122" s="12"/>
    </row>
    <row r="123" spans="1:11" ht="19.5" customHeight="1" x14ac:dyDescent="0.25">
      <c r="A123" s="247" t="s">
        <v>124</v>
      </c>
      <c r="B123" s="246" t="s">
        <v>125</v>
      </c>
      <c r="C123" s="68" t="s">
        <v>76</v>
      </c>
      <c r="D123" s="71"/>
      <c r="E123" s="292"/>
      <c r="F123" s="299"/>
      <c r="G123" s="45">
        <f>SUM(G124:G126)</f>
        <v>392915.48</v>
      </c>
      <c r="H123" s="281">
        <f>SUM(H124:I126)</f>
        <v>785830.95</v>
      </c>
      <c r="I123" s="282"/>
      <c r="J123" s="11"/>
      <c r="K123" s="12"/>
    </row>
    <row r="124" spans="1:11" ht="19.5" customHeight="1" x14ac:dyDescent="0.25">
      <c r="A124" s="247"/>
      <c r="B124" s="247"/>
      <c r="C124" s="69" t="s">
        <v>77</v>
      </c>
      <c r="D124" s="72"/>
      <c r="E124" s="285"/>
      <c r="F124" s="294"/>
      <c r="G124" s="48">
        <f>H124/2</f>
        <v>378450.7</v>
      </c>
      <c r="H124" s="285">
        <v>756901.39</v>
      </c>
      <c r="I124" s="286"/>
      <c r="J124" s="11"/>
      <c r="K124" s="12"/>
    </row>
    <row r="125" spans="1:11" ht="19.5" customHeight="1" x14ac:dyDescent="0.25">
      <c r="A125" s="247"/>
      <c r="B125" s="247"/>
      <c r="C125" s="69" t="s">
        <v>78</v>
      </c>
      <c r="D125" s="72"/>
      <c r="E125" s="285"/>
      <c r="F125" s="294"/>
      <c r="G125" s="48" t="s">
        <v>6</v>
      </c>
      <c r="H125" s="285" t="s">
        <v>6</v>
      </c>
      <c r="I125" s="286"/>
      <c r="J125" s="11"/>
      <c r="K125" s="12"/>
    </row>
    <row r="126" spans="1:11" s="13" customFormat="1" ht="19.5" customHeight="1" thickBot="1" x14ac:dyDescent="0.3">
      <c r="A126" s="248"/>
      <c r="B126" s="248"/>
      <c r="C126" s="70" t="s">
        <v>79</v>
      </c>
      <c r="D126" s="73"/>
      <c r="E126" s="289"/>
      <c r="F126" s="295"/>
      <c r="G126" s="51">
        <f>H126/2</f>
        <v>14464.78</v>
      </c>
      <c r="H126" s="289">
        <v>28929.56</v>
      </c>
      <c r="I126" s="290"/>
      <c r="K126" s="12"/>
    </row>
    <row r="127" spans="1:11" ht="19.5" customHeight="1" x14ac:dyDescent="0.25">
      <c r="A127" s="247" t="s">
        <v>126</v>
      </c>
      <c r="B127" s="246" t="s">
        <v>127</v>
      </c>
      <c r="C127" s="68" t="s">
        <v>76</v>
      </c>
      <c r="D127" s="71"/>
      <c r="E127" s="292"/>
      <c r="F127" s="299"/>
      <c r="G127" s="45">
        <f>SUM(G128:G130)</f>
        <v>416916.25</v>
      </c>
      <c r="H127" s="281">
        <f>SUM(H128:I130)</f>
        <v>833832.5</v>
      </c>
      <c r="I127" s="282"/>
      <c r="J127" s="11"/>
      <c r="K127" s="12"/>
    </row>
    <row r="128" spans="1:11" ht="19.5" customHeight="1" x14ac:dyDescent="0.25">
      <c r="A128" s="247"/>
      <c r="B128" s="247"/>
      <c r="C128" s="69" t="s">
        <v>77</v>
      </c>
      <c r="D128" s="72"/>
      <c r="E128" s="285"/>
      <c r="F128" s="294"/>
      <c r="G128" s="48">
        <f>H128/2</f>
        <v>401584.37</v>
      </c>
      <c r="H128" s="285">
        <v>803168.74</v>
      </c>
      <c r="I128" s="286"/>
      <c r="J128" s="11"/>
      <c r="K128" s="12"/>
    </row>
    <row r="129" spans="1:11" ht="19.5" customHeight="1" x14ac:dyDescent="0.25">
      <c r="A129" s="247"/>
      <c r="B129" s="247"/>
      <c r="C129" s="69" t="s">
        <v>78</v>
      </c>
      <c r="D129" s="72"/>
      <c r="E129" s="285"/>
      <c r="F129" s="294"/>
      <c r="G129" s="48" t="s">
        <v>6</v>
      </c>
      <c r="H129" s="285" t="s">
        <v>6</v>
      </c>
      <c r="I129" s="286"/>
      <c r="J129" s="11"/>
      <c r="K129" s="12"/>
    </row>
    <row r="130" spans="1:11" s="13" customFormat="1" ht="19.5" customHeight="1" thickBot="1" x14ac:dyDescent="0.3">
      <c r="A130" s="248"/>
      <c r="B130" s="248"/>
      <c r="C130" s="70" t="s">
        <v>79</v>
      </c>
      <c r="D130" s="73"/>
      <c r="E130" s="289"/>
      <c r="F130" s="295"/>
      <c r="G130" s="51">
        <f>H130/2</f>
        <v>15331.88</v>
      </c>
      <c r="H130" s="289">
        <v>30663.759999999998</v>
      </c>
      <c r="I130" s="290"/>
      <c r="K130" s="12"/>
    </row>
    <row r="131" spans="1:11" ht="19.5" customHeight="1" x14ac:dyDescent="0.25">
      <c r="A131" s="247" t="s">
        <v>128</v>
      </c>
      <c r="B131" s="246" t="s">
        <v>129</v>
      </c>
      <c r="C131" s="68" t="s">
        <v>76</v>
      </c>
      <c r="D131" s="71"/>
      <c r="E131" s="292"/>
      <c r="F131" s="299"/>
      <c r="G131" s="45">
        <f>SUM(G132:G134)</f>
        <v>454029.31</v>
      </c>
      <c r="H131" s="281">
        <f>SUM(H132:I134)</f>
        <v>908058.6</v>
      </c>
      <c r="I131" s="282"/>
      <c r="J131" s="11"/>
      <c r="K131" s="12"/>
    </row>
    <row r="132" spans="1:11" ht="19.5" customHeight="1" x14ac:dyDescent="0.25">
      <c r="A132" s="247"/>
      <c r="B132" s="247"/>
      <c r="C132" s="69" t="s">
        <v>77</v>
      </c>
      <c r="D132" s="72"/>
      <c r="E132" s="285"/>
      <c r="F132" s="294"/>
      <c r="G132" s="48">
        <f>H132/2</f>
        <v>437356.61</v>
      </c>
      <c r="H132" s="285">
        <v>874713.21</v>
      </c>
      <c r="I132" s="286"/>
      <c r="J132" s="11"/>
      <c r="K132" s="12"/>
    </row>
    <row r="133" spans="1:11" ht="19.5" customHeight="1" x14ac:dyDescent="0.25">
      <c r="A133" s="247"/>
      <c r="B133" s="247"/>
      <c r="C133" s="69" t="s">
        <v>78</v>
      </c>
      <c r="D133" s="72"/>
      <c r="E133" s="285"/>
      <c r="F133" s="294"/>
      <c r="G133" s="48" t="s">
        <v>6</v>
      </c>
      <c r="H133" s="285" t="s">
        <v>6</v>
      </c>
      <c r="I133" s="286"/>
      <c r="J133" s="11"/>
      <c r="K133" s="12"/>
    </row>
    <row r="134" spans="1:11" s="13" customFormat="1" ht="19.5" customHeight="1" thickBot="1" x14ac:dyDescent="0.3">
      <c r="A134" s="248"/>
      <c r="B134" s="248"/>
      <c r="C134" s="70" t="s">
        <v>79</v>
      </c>
      <c r="D134" s="73"/>
      <c r="E134" s="289"/>
      <c r="F134" s="295"/>
      <c r="G134" s="51">
        <f>H134/2</f>
        <v>16672.7</v>
      </c>
      <c r="H134" s="289">
        <v>33345.39</v>
      </c>
      <c r="I134" s="290"/>
      <c r="K134" s="12"/>
    </row>
    <row r="135" spans="1:11" ht="19.5" customHeight="1" x14ac:dyDescent="0.25">
      <c r="A135" s="247" t="s">
        <v>130</v>
      </c>
      <c r="B135" s="246" t="s">
        <v>131</v>
      </c>
      <c r="C135" s="44" t="s">
        <v>76</v>
      </c>
      <c r="D135" s="60">
        <f>SUM(D136:D138)</f>
        <v>439512.54</v>
      </c>
      <c r="E135" s="281">
        <f>SUM(E136:F138)</f>
        <v>879025.06</v>
      </c>
      <c r="F135" s="291"/>
      <c r="G135" s="59"/>
      <c r="H135" s="279"/>
      <c r="I135" s="296"/>
      <c r="J135" s="11"/>
      <c r="K135" s="12"/>
    </row>
    <row r="136" spans="1:11" ht="19.5" customHeight="1" x14ac:dyDescent="0.25">
      <c r="A136" s="247"/>
      <c r="B136" s="247"/>
      <c r="C136" s="47" t="s">
        <v>77</v>
      </c>
      <c r="D136" s="62">
        <f>E136/2</f>
        <v>423364.3</v>
      </c>
      <c r="E136" s="285">
        <v>846728.59</v>
      </c>
      <c r="F136" s="294"/>
      <c r="G136" s="61"/>
      <c r="H136" s="283"/>
      <c r="I136" s="297"/>
      <c r="J136" s="11"/>
      <c r="K136" s="12"/>
    </row>
    <row r="137" spans="1:11" ht="19.5" customHeight="1" x14ac:dyDescent="0.25">
      <c r="A137" s="247"/>
      <c r="B137" s="247"/>
      <c r="C137" s="47" t="s">
        <v>78</v>
      </c>
      <c r="D137" s="62" t="s">
        <v>6</v>
      </c>
      <c r="E137" s="285" t="s">
        <v>6</v>
      </c>
      <c r="F137" s="294"/>
      <c r="G137" s="61"/>
      <c r="H137" s="283"/>
      <c r="I137" s="297"/>
      <c r="J137" s="11"/>
      <c r="K137" s="12"/>
    </row>
    <row r="138" spans="1:11" s="13" customFormat="1" ht="19.5" customHeight="1" thickBot="1" x14ac:dyDescent="0.3">
      <c r="A138" s="248"/>
      <c r="B138" s="248"/>
      <c r="C138" s="56" t="s">
        <v>79</v>
      </c>
      <c r="D138" s="64">
        <f>E138/2</f>
        <v>16148.24</v>
      </c>
      <c r="E138" s="289">
        <v>32296.47</v>
      </c>
      <c r="F138" s="295"/>
      <c r="G138" s="63"/>
      <c r="H138" s="287"/>
      <c r="I138" s="298"/>
      <c r="K138" s="12"/>
    </row>
    <row r="139" spans="1:11" ht="19.5" customHeight="1" x14ac:dyDescent="0.25">
      <c r="A139" s="247" t="s">
        <v>132</v>
      </c>
      <c r="B139" s="246" t="s">
        <v>133</v>
      </c>
      <c r="C139" s="44" t="s">
        <v>76</v>
      </c>
      <c r="D139" s="60">
        <f>SUM(D140:D142)</f>
        <v>451715.04</v>
      </c>
      <c r="E139" s="281">
        <f>SUM(E140:F142)</f>
        <v>903430.06</v>
      </c>
      <c r="F139" s="291"/>
      <c r="G139" s="59"/>
      <c r="H139" s="279"/>
      <c r="I139" s="296"/>
      <c r="J139" s="11"/>
      <c r="K139" s="12"/>
    </row>
    <row r="140" spans="1:11" ht="19.5" customHeight="1" x14ac:dyDescent="0.25">
      <c r="A140" s="247"/>
      <c r="B140" s="247"/>
      <c r="C140" s="47" t="s">
        <v>77</v>
      </c>
      <c r="D140" s="62">
        <f>E140/2</f>
        <v>435125.95</v>
      </c>
      <c r="E140" s="285">
        <v>870251.89</v>
      </c>
      <c r="F140" s="294"/>
      <c r="G140" s="61"/>
      <c r="H140" s="283"/>
      <c r="I140" s="297"/>
      <c r="J140" s="11"/>
      <c r="K140" s="12"/>
    </row>
    <row r="141" spans="1:11" ht="19.5" customHeight="1" x14ac:dyDescent="0.25">
      <c r="A141" s="247"/>
      <c r="B141" s="247"/>
      <c r="C141" s="47" t="s">
        <v>78</v>
      </c>
      <c r="D141" s="62" t="s">
        <v>6</v>
      </c>
      <c r="E141" s="285" t="s">
        <v>6</v>
      </c>
      <c r="F141" s="294"/>
      <c r="G141" s="61"/>
      <c r="H141" s="283"/>
      <c r="I141" s="297"/>
      <c r="J141" s="11"/>
      <c r="K141" s="12"/>
    </row>
    <row r="142" spans="1:11" s="13" customFormat="1" ht="19.5" customHeight="1" thickBot="1" x14ac:dyDescent="0.3">
      <c r="A142" s="248"/>
      <c r="B142" s="248"/>
      <c r="C142" s="56" t="s">
        <v>79</v>
      </c>
      <c r="D142" s="64">
        <f>E142/2</f>
        <v>16589.09</v>
      </c>
      <c r="E142" s="289">
        <v>33178.17</v>
      </c>
      <c r="F142" s="295"/>
      <c r="G142" s="63"/>
      <c r="H142" s="287"/>
      <c r="I142" s="298"/>
      <c r="K142" s="12"/>
    </row>
    <row r="143" spans="1:11" ht="19.5" customHeight="1" x14ac:dyDescent="0.25">
      <c r="A143" s="247" t="s">
        <v>134</v>
      </c>
      <c r="B143" s="246" t="s">
        <v>135</v>
      </c>
      <c r="C143" s="44" t="s">
        <v>76</v>
      </c>
      <c r="D143" s="60">
        <f>SUM(D144:D146)</f>
        <v>463973.5</v>
      </c>
      <c r="E143" s="281">
        <f>SUM(E144:F146)</f>
        <v>927946.98</v>
      </c>
      <c r="F143" s="291"/>
      <c r="G143" s="59"/>
      <c r="H143" s="279"/>
      <c r="I143" s="296"/>
      <c r="J143" s="11"/>
      <c r="K143" s="12"/>
    </row>
    <row r="144" spans="1:11" ht="19.5" customHeight="1" x14ac:dyDescent="0.25">
      <c r="A144" s="247"/>
      <c r="B144" s="247"/>
      <c r="C144" s="47" t="s">
        <v>77</v>
      </c>
      <c r="D144" s="62">
        <f>E144/2</f>
        <v>446941.54</v>
      </c>
      <c r="E144" s="285">
        <v>893883.07</v>
      </c>
      <c r="F144" s="294"/>
      <c r="G144" s="61"/>
      <c r="H144" s="283"/>
      <c r="I144" s="297"/>
      <c r="J144" s="11"/>
      <c r="K144" s="12"/>
    </row>
    <row r="145" spans="1:11" ht="19.5" customHeight="1" x14ac:dyDescent="0.25">
      <c r="A145" s="247"/>
      <c r="B145" s="247"/>
      <c r="C145" s="47" t="s">
        <v>78</v>
      </c>
      <c r="D145" s="62" t="s">
        <v>6</v>
      </c>
      <c r="E145" s="285" t="s">
        <v>6</v>
      </c>
      <c r="F145" s="294"/>
      <c r="G145" s="61"/>
      <c r="H145" s="283"/>
      <c r="I145" s="297"/>
      <c r="J145" s="11"/>
      <c r="K145" s="12"/>
    </row>
    <row r="146" spans="1:11" s="13" customFormat="1" ht="19.5" customHeight="1" thickBot="1" x14ac:dyDescent="0.3">
      <c r="A146" s="248"/>
      <c r="B146" s="248"/>
      <c r="C146" s="56" t="s">
        <v>79</v>
      </c>
      <c r="D146" s="64">
        <f>E146/2</f>
        <v>17031.96</v>
      </c>
      <c r="E146" s="289">
        <v>34063.910000000003</v>
      </c>
      <c r="F146" s="295"/>
      <c r="G146" s="63"/>
      <c r="H146" s="287"/>
      <c r="I146" s="298"/>
      <c r="K146" s="12"/>
    </row>
    <row r="147" spans="1:11" ht="19.5" customHeight="1" x14ac:dyDescent="0.25">
      <c r="A147" s="247" t="s">
        <v>136</v>
      </c>
      <c r="B147" s="246" t="s">
        <v>137</v>
      </c>
      <c r="C147" s="44" t="s">
        <v>76</v>
      </c>
      <c r="D147" s="60">
        <f>SUM(D148:D150)</f>
        <v>476581.16</v>
      </c>
      <c r="E147" s="281">
        <f>SUM(E148:F150)</f>
        <v>953162.31</v>
      </c>
      <c r="F147" s="291"/>
      <c r="G147" s="59"/>
      <c r="H147" s="279"/>
      <c r="I147" s="296"/>
      <c r="J147" s="11"/>
      <c r="K147" s="12"/>
    </row>
    <row r="148" spans="1:11" ht="19.5" customHeight="1" x14ac:dyDescent="0.25">
      <c r="A148" s="247"/>
      <c r="B148" s="247"/>
      <c r="C148" s="47" t="s">
        <v>77</v>
      </c>
      <c r="D148" s="62">
        <f>E148/2</f>
        <v>459093.71</v>
      </c>
      <c r="E148" s="285">
        <v>918187.42</v>
      </c>
      <c r="F148" s="294"/>
      <c r="G148" s="61"/>
      <c r="H148" s="283"/>
      <c r="I148" s="297"/>
      <c r="J148" s="11"/>
      <c r="K148" s="12"/>
    </row>
    <row r="149" spans="1:11" ht="19.5" customHeight="1" x14ac:dyDescent="0.25">
      <c r="A149" s="247"/>
      <c r="B149" s="247"/>
      <c r="C149" s="47" t="s">
        <v>78</v>
      </c>
      <c r="D149" s="62" t="s">
        <v>6</v>
      </c>
      <c r="E149" s="285" t="s">
        <v>6</v>
      </c>
      <c r="F149" s="294"/>
      <c r="G149" s="61"/>
      <c r="H149" s="283"/>
      <c r="I149" s="297"/>
      <c r="J149" s="11"/>
      <c r="K149" s="12"/>
    </row>
    <row r="150" spans="1:11" s="13" customFormat="1" ht="19.5" customHeight="1" thickBot="1" x14ac:dyDescent="0.3">
      <c r="A150" s="248"/>
      <c r="B150" s="248"/>
      <c r="C150" s="56" t="s">
        <v>79</v>
      </c>
      <c r="D150" s="64">
        <f>E150/2</f>
        <v>17487.45</v>
      </c>
      <c r="E150" s="289">
        <v>34974.89</v>
      </c>
      <c r="F150" s="295"/>
      <c r="G150" s="63"/>
      <c r="H150" s="287"/>
      <c r="I150" s="298"/>
      <c r="K150" s="12"/>
    </row>
    <row r="151" spans="1:11" ht="19.5" customHeight="1" x14ac:dyDescent="0.25">
      <c r="A151" s="247" t="s">
        <v>138</v>
      </c>
      <c r="B151" s="246" t="s">
        <v>139</v>
      </c>
      <c r="C151" s="44" t="s">
        <v>76</v>
      </c>
      <c r="D151" s="60">
        <f>SUM(D152:D154)</f>
        <v>497088.8</v>
      </c>
      <c r="E151" s="281">
        <f>SUM(E152:F154)</f>
        <v>994177.6</v>
      </c>
      <c r="F151" s="291"/>
      <c r="G151" s="59"/>
      <c r="H151" s="279"/>
      <c r="I151" s="296"/>
      <c r="J151" s="11"/>
      <c r="K151" s="12"/>
    </row>
    <row r="152" spans="1:11" ht="19.5" customHeight="1" x14ac:dyDescent="0.25">
      <c r="A152" s="247"/>
      <c r="B152" s="247"/>
      <c r="C152" s="47" t="s">
        <v>77</v>
      </c>
      <c r="D152" s="62">
        <f>E152/2</f>
        <v>478860.46</v>
      </c>
      <c r="E152" s="285">
        <v>957720.92</v>
      </c>
      <c r="F152" s="294"/>
      <c r="G152" s="61"/>
      <c r="H152" s="283"/>
      <c r="I152" s="297"/>
      <c r="J152" s="11"/>
      <c r="K152" s="12"/>
    </row>
    <row r="153" spans="1:11" ht="19.5" customHeight="1" x14ac:dyDescent="0.25">
      <c r="A153" s="247"/>
      <c r="B153" s="247"/>
      <c r="C153" s="47" t="s">
        <v>78</v>
      </c>
      <c r="D153" s="62" t="s">
        <v>6</v>
      </c>
      <c r="E153" s="285" t="s">
        <v>6</v>
      </c>
      <c r="F153" s="294"/>
      <c r="G153" s="48"/>
      <c r="H153" s="285"/>
      <c r="I153" s="286"/>
      <c r="J153" s="11"/>
      <c r="K153" s="12"/>
    </row>
    <row r="154" spans="1:11" s="13" customFormat="1" ht="19.5" customHeight="1" thickBot="1" x14ac:dyDescent="0.3">
      <c r="A154" s="248"/>
      <c r="B154" s="248"/>
      <c r="C154" s="56" t="s">
        <v>79</v>
      </c>
      <c r="D154" s="64">
        <f>E154/2</f>
        <v>18228.34</v>
      </c>
      <c r="E154" s="289">
        <v>36456.68</v>
      </c>
      <c r="F154" s="295"/>
      <c r="G154" s="51"/>
      <c r="H154" s="289"/>
      <c r="I154" s="290"/>
      <c r="K154" s="12"/>
    </row>
    <row r="155" spans="1:11" ht="19.5" customHeight="1" x14ac:dyDescent="0.25">
      <c r="A155" s="246" t="s">
        <v>140</v>
      </c>
      <c r="B155" s="246" t="s">
        <v>141</v>
      </c>
      <c r="C155" s="44" t="s">
        <v>76</v>
      </c>
      <c r="D155" s="60">
        <f>SUM(D156:D158)</f>
        <v>519087.58</v>
      </c>
      <c r="E155" s="281">
        <f>SUM(E156:F158)</f>
        <v>1038175.16</v>
      </c>
      <c r="F155" s="291"/>
      <c r="G155" s="74"/>
      <c r="H155" s="292"/>
      <c r="I155" s="293"/>
      <c r="J155" s="11"/>
      <c r="K155" s="12"/>
    </row>
    <row r="156" spans="1:11" ht="19.5" customHeight="1" x14ac:dyDescent="0.25">
      <c r="A156" s="247"/>
      <c r="B156" s="247"/>
      <c r="C156" s="47" t="s">
        <v>77</v>
      </c>
      <c r="D156" s="62">
        <f>E156/2</f>
        <v>500064.47</v>
      </c>
      <c r="E156" s="285">
        <v>1000128.94</v>
      </c>
      <c r="F156" s="294"/>
      <c r="G156" s="48"/>
      <c r="H156" s="285"/>
      <c r="I156" s="286"/>
      <c r="J156" s="11"/>
      <c r="K156" s="12"/>
    </row>
    <row r="157" spans="1:11" ht="19.5" customHeight="1" x14ac:dyDescent="0.25">
      <c r="A157" s="247"/>
      <c r="B157" s="247"/>
      <c r="C157" s="47" t="s">
        <v>78</v>
      </c>
      <c r="D157" s="62" t="s">
        <v>6</v>
      </c>
      <c r="E157" s="285" t="s">
        <v>6</v>
      </c>
      <c r="F157" s="294"/>
      <c r="G157" s="48"/>
      <c r="H157" s="285"/>
      <c r="I157" s="286"/>
      <c r="J157" s="11"/>
      <c r="K157" s="12"/>
    </row>
    <row r="158" spans="1:11" s="13" customFormat="1" ht="19.5" customHeight="1" thickBot="1" x14ac:dyDescent="0.3">
      <c r="A158" s="248"/>
      <c r="B158" s="248"/>
      <c r="C158" s="50" t="s">
        <v>79</v>
      </c>
      <c r="D158" s="64">
        <f>E158/2</f>
        <v>19023.11</v>
      </c>
      <c r="E158" s="289">
        <v>38046.22</v>
      </c>
      <c r="F158" s="295"/>
      <c r="G158" s="51"/>
      <c r="H158" s="289"/>
      <c r="I158" s="290"/>
      <c r="K158" s="12"/>
    </row>
    <row r="159" spans="1:11" ht="19.5" customHeight="1" x14ac:dyDescent="0.25">
      <c r="A159" s="247" t="s">
        <v>142</v>
      </c>
      <c r="B159" s="246" t="s">
        <v>143</v>
      </c>
      <c r="C159" s="44" t="s">
        <v>76</v>
      </c>
      <c r="D159" s="60">
        <f>SUM(D160:D162)</f>
        <v>550545.54</v>
      </c>
      <c r="E159" s="281">
        <f>SUM(E160:F162)</f>
        <v>1101091.08</v>
      </c>
      <c r="F159" s="291"/>
      <c r="G159" s="74"/>
      <c r="H159" s="292"/>
      <c r="I159" s="293"/>
      <c r="J159" s="11"/>
      <c r="K159" s="12"/>
    </row>
    <row r="160" spans="1:11" ht="19.5" customHeight="1" x14ac:dyDescent="0.25">
      <c r="A160" s="247"/>
      <c r="B160" s="247"/>
      <c r="C160" s="47" t="s">
        <v>77</v>
      </c>
      <c r="D160" s="62">
        <f>E160/2</f>
        <v>530385.92000000004</v>
      </c>
      <c r="E160" s="285">
        <v>1060771.8400000001</v>
      </c>
      <c r="F160" s="294"/>
      <c r="G160" s="48"/>
      <c r="H160" s="285"/>
      <c r="I160" s="286"/>
      <c r="J160" s="11"/>
      <c r="K160" s="12"/>
    </row>
    <row r="161" spans="1:11" ht="19.5" customHeight="1" x14ac:dyDescent="0.25">
      <c r="A161" s="247"/>
      <c r="B161" s="247"/>
      <c r="C161" s="47" t="s">
        <v>78</v>
      </c>
      <c r="D161" s="62" t="s">
        <v>6</v>
      </c>
      <c r="E161" s="285" t="s">
        <v>6</v>
      </c>
      <c r="F161" s="294"/>
      <c r="G161" s="48"/>
      <c r="H161" s="285"/>
      <c r="I161" s="286"/>
      <c r="J161" s="11"/>
      <c r="K161" s="12"/>
    </row>
    <row r="162" spans="1:11" s="13" customFormat="1" ht="19.5" customHeight="1" thickBot="1" x14ac:dyDescent="0.3">
      <c r="A162" s="248"/>
      <c r="B162" s="248"/>
      <c r="C162" s="56" t="s">
        <v>79</v>
      </c>
      <c r="D162" s="64">
        <f>E162/2</f>
        <v>20159.62</v>
      </c>
      <c r="E162" s="289">
        <v>40319.24</v>
      </c>
      <c r="F162" s="295"/>
      <c r="G162" s="51"/>
      <c r="H162" s="289"/>
      <c r="I162" s="290"/>
      <c r="K162" s="12"/>
    </row>
    <row r="163" spans="1:11" ht="19.5" customHeight="1" x14ac:dyDescent="0.25">
      <c r="A163" s="247" t="s">
        <v>144</v>
      </c>
      <c r="B163" s="246" t="s">
        <v>145</v>
      </c>
      <c r="C163" s="44" t="s">
        <v>76</v>
      </c>
      <c r="D163" s="46"/>
      <c r="E163" s="279"/>
      <c r="F163" s="280"/>
      <c r="G163" s="45">
        <f>SUM(G164:G166)</f>
        <v>410650.87</v>
      </c>
      <c r="H163" s="281">
        <f>SUM(H164:I166)</f>
        <v>821301.74</v>
      </c>
      <c r="I163" s="282"/>
      <c r="J163" s="11"/>
      <c r="K163" s="12"/>
    </row>
    <row r="164" spans="1:11" ht="19.5" customHeight="1" x14ac:dyDescent="0.25">
      <c r="A164" s="247"/>
      <c r="B164" s="247"/>
      <c r="C164" s="47" t="s">
        <v>77</v>
      </c>
      <c r="D164" s="49"/>
      <c r="E164" s="283"/>
      <c r="F164" s="284"/>
      <c r="G164" s="48">
        <f>H164/2</f>
        <v>395556.58</v>
      </c>
      <c r="H164" s="285">
        <v>791113.16</v>
      </c>
      <c r="I164" s="286"/>
      <c r="J164" s="11"/>
      <c r="K164" s="12"/>
    </row>
    <row r="165" spans="1:11" ht="19.5" customHeight="1" x14ac:dyDescent="0.25">
      <c r="A165" s="247"/>
      <c r="B165" s="247"/>
      <c r="C165" s="47" t="s">
        <v>78</v>
      </c>
      <c r="D165" s="49"/>
      <c r="E165" s="283"/>
      <c r="F165" s="284"/>
      <c r="G165" s="48" t="s">
        <v>6</v>
      </c>
      <c r="H165" s="285" t="s">
        <v>6</v>
      </c>
      <c r="I165" s="286"/>
      <c r="J165" s="11"/>
      <c r="K165" s="12"/>
    </row>
    <row r="166" spans="1:11" s="13" customFormat="1" ht="19.5" customHeight="1" thickBot="1" x14ac:dyDescent="0.3">
      <c r="A166" s="248"/>
      <c r="B166" s="248"/>
      <c r="C166" s="56" t="s">
        <v>79</v>
      </c>
      <c r="D166" s="52"/>
      <c r="E166" s="287"/>
      <c r="F166" s="288"/>
      <c r="G166" s="51">
        <f>H166/2</f>
        <v>15094.29</v>
      </c>
      <c r="H166" s="289">
        <v>30188.58</v>
      </c>
      <c r="I166" s="290"/>
      <c r="K166" s="12"/>
    </row>
    <row r="167" spans="1:11" ht="19.5" customHeight="1" x14ac:dyDescent="0.25">
      <c r="A167" s="247" t="s">
        <v>146</v>
      </c>
      <c r="B167" s="246" t="s">
        <v>147</v>
      </c>
      <c r="C167" s="44" t="s">
        <v>76</v>
      </c>
      <c r="D167" s="46"/>
      <c r="E167" s="279"/>
      <c r="F167" s="280"/>
      <c r="G167" s="45">
        <f>SUM(G168:G170)</f>
        <v>423436.55</v>
      </c>
      <c r="H167" s="281">
        <f>SUM(H168:I170)</f>
        <v>846873.1</v>
      </c>
      <c r="I167" s="282"/>
      <c r="J167" s="11"/>
      <c r="K167" s="12"/>
    </row>
    <row r="168" spans="1:11" ht="19.5" customHeight="1" x14ac:dyDescent="0.25">
      <c r="A168" s="247"/>
      <c r="B168" s="247"/>
      <c r="C168" s="47" t="s">
        <v>77</v>
      </c>
      <c r="D168" s="49"/>
      <c r="E168" s="283"/>
      <c r="F168" s="284"/>
      <c r="G168" s="48">
        <f>H168/2</f>
        <v>407880.34</v>
      </c>
      <c r="H168" s="285">
        <v>815760.68</v>
      </c>
      <c r="I168" s="286"/>
      <c r="J168" s="11"/>
      <c r="K168" s="12"/>
    </row>
    <row r="169" spans="1:11" ht="19.5" customHeight="1" x14ac:dyDescent="0.25">
      <c r="A169" s="247"/>
      <c r="B169" s="247"/>
      <c r="C169" s="47" t="s">
        <v>78</v>
      </c>
      <c r="D169" s="49"/>
      <c r="E169" s="283"/>
      <c r="F169" s="284"/>
      <c r="G169" s="48" t="s">
        <v>6</v>
      </c>
      <c r="H169" s="285" t="s">
        <v>6</v>
      </c>
      <c r="I169" s="286"/>
      <c r="J169" s="11"/>
      <c r="K169" s="12"/>
    </row>
    <row r="170" spans="1:11" s="13" customFormat="1" ht="19.5" customHeight="1" thickBot="1" x14ac:dyDescent="0.3">
      <c r="A170" s="248"/>
      <c r="B170" s="248"/>
      <c r="C170" s="56" t="s">
        <v>79</v>
      </c>
      <c r="D170" s="52"/>
      <c r="E170" s="287"/>
      <c r="F170" s="288"/>
      <c r="G170" s="51">
        <f>H170/2</f>
        <v>15556.21</v>
      </c>
      <c r="H170" s="289">
        <v>31112.42</v>
      </c>
      <c r="I170" s="290"/>
      <c r="K170" s="12"/>
    </row>
    <row r="171" spans="1:11" ht="19.5" customHeight="1" x14ac:dyDescent="0.25">
      <c r="A171" s="247" t="s">
        <v>148</v>
      </c>
      <c r="B171" s="246" t="s">
        <v>149</v>
      </c>
      <c r="C171" s="44" t="s">
        <v>76</v>
      </c>
      <c r="D171" s="46"/>
      <c r="E171" s="279"/>
      <c r="F171" s="280"/>
      <c r="G171" s="45">
        <f>SUM(G172:G174)</f>
        <v>439823.55</v>
      </c>
      <c r="H171" s="281">
        <f>SUM(H172:I174)</f>
        <v>879647.09</v>
      </c>
      <c r="I171" s="282"/>
      <c r="J171" s="11"/>
      <c r="K171" s="12"/>
    </row>
    <row r="172" spans="1:11" ht="19.5" customHeight="1" x14ac:dyDescent="0.25">
      <c r="A172" s="247"/>
      <c r="B172" s="247"/>
      <c r="C172" s="47" t="s">
        <v>77</v>
      </c>
      <c r="D172" s="49"/>
      <c r="E172" s="283"/>
      <c r="F172" s="284"/>
      <c r="G172" s="48">
        <f>H172/2</f>
        <v>423675.31</v>
      </c>
      <c r="H172" s="285">
        <v>847350.62</v>
      </c>
      <c r="I172" s="286"/>
      <c r="J172" s="11"/>
      <c r="K172" s="12"/>
    </row>
    <row r="173" spans="1:11" ht="19.5" customHeight="1" x14ac:dyDescent="0.25">
      <c r="A173" s="247"/>
      <c r="B173" s="247"/>
      <c r="C173" s="47" t="s">
        <v>78</v>
      </c>
      <c r="D173" s="49"/>
      <c r="E173" s="283"/>
      <c r="F173" s="284"/>
      <c r="G173" s="48" t="s">
        <v>6</v>
      </c>
      <c r="H173" s="285" t="s">
        <v>6</v>
      </c>
      <c r="I173" s="286"/>
      <c r="J173" s="11"/>
      <c r="K173" s="12"/>
    </row>
    <row r="174" spans="1:11" s="13" customFormat="1" ht="19.5" customHeight="1" thickBot="1" x14ac:dyDescent="0.3">
      <c r="A174" s="248"/>
      <c r="B174" s="248"/>
      <c r="C174" s="56" t="s">
        <v>79</v>
      </c>
      <c r="D174" s="52"/>
      <c r="E174" s="287"/>
      <c r="F174" s="288"/>
      <c r="G174" s="51">
        <f>H174/2</f>
        <v>16148.24</v>
      </c>
      <c r="H174" s="289">
        <v>32296.47</v>
      </c>
      <c r="I174" s="290"/>
      <c r="K174" s="12"/>
    </row>
    <row r="175" spans="1:11" ht="19.5" customHeight="1" x14ac:dyDescent="0.25">
      <c r="A175" s="247" t="s">
        <v>150</v>
      </c>
      <c r="B175" s="246" t="s">
        <v>151</v>
      </c>
      <c r="C175" s="44" t="s">
        <v>76</v>
      </c>
      <c r="D175" s="46"/>
      <c r="E175" s="279"/>
      <c r="F175" s="280"/>
      <c r="G175" s="45">
        <f>SUM(G176:G178)</f>
        <v>467342.23</v>
      </c>
      <c r="H175" s="281">
        <f>SUM(H176:I178)</f>
        <v>934684.45</v>
      </c>
      <c r="I175" s="282"/>
      <c r="J175" s="11"/>
      <c r="K175" s="12"/>
    </row>
    <row r="176" spans="1:11" ht="19.5" customHeight="1" x14ac:dyDescent="0.25">
      <c r="A176" s="247"/>
      <c r="B176" s="247"/>
      <c r="C176" s="47" t="s">
        <v>77</v>
      </c>
      <c r="D176" s="49"/>
      <c r="E176" s="283"/>
      <c r="F176" s="284"/>
      <c r="G176" s="48">
        <f>H176/2</f>
        <v>450199.8</v>
      </c>
      <c r="H176" s="285">
        <v>900399.59</v>
      </c>
      <c r="I176" s="286"/>
      <c r="J176" s="11"/>
      <c r="K176" s="12"/>
    </row>
    <row r="177" spans="1:122" ht="19.5" customHeight="1" x14ac:dyDescent="0.25">
      <c r="A177" s="247"/>
      <c r="B177" s="247"/>
      <c r="C177" s="47" t="s">
        <v>78</v>
      </c>
      <c r="D177" s="49"/>
      <c r="E177" s="283"/>
      <c r="F177" s="284"/>
      <c r="G177" s="48" t="s">
        <v>6</v>
      </c>
      <c r="H177" s="285" t="s">
        <v>6</v>
      </c>
      <c r="I177" s="286"/>
      <c r="J177" s="11"/>
      <c r="K177" s="12"/>
    </row>
    <row r="178" spans="1:122" s="13" customFormat="1" ht="19.5" customHeight="1" thickBot="1" x14ac:dyDescent="0.3">
      <c r="A178" s="248"/>
      <c r="B178" s="248"/>
      <c r="C178" s="56" t="s">
        <v>79</v>
      </c>
      <c r="D178" s="52"/>
      <c r="E178" s="287"/>
      <c r="F178" s="288"/>
      <c r="G178" s="51">
        <f>H178/2</f>
        <v>17142.43</v>
      </c>
      <c r="H178" s="289">
        <v>34284.86</v>
      </c>
      <c r="I178" s="290"/>
      <c r="K178" s="12"/>
    </row>
    <row r="179" spans="1:122" ht="19.5" customHeight="1" x14ac:dyDescent="0.25">
      <c r="A179" s="247" t="s">
        <v>152</v>
      </c>
      <c r="B179" s="246" t="s">
        <v>153</v>
      </c>
      <c r="C179" s="44" t="s">
        <v>76</v>
      </c>
      <c r="D179" s="46"/>
      <c r="E179" s="279"/>
      <c r="F179" s="280"/>
      <c r="G179" s="45">
        <f>SUM(G180:G182)</f>
        <v>491341.88</v>
      </c>
      <c r="H179" s="281">
        <f>SUM(H180:I182)</f>
        <v>982683.74</v>
      </c>
      <c r="I179" s="282"/>
      <c r="J179" s="11"/>
      <c r="K179" s="12"/>
    </row>
    <row r="180" spans="1:122" ht="19.5" customHeight="1" x14ac:dyDescent="0.25">
      <c r="A180" s="247"/>
      <c r="B180" s="247"/>
      <c r="C180" s="47" t="s">
        <v>77</v>
      </c>
      <c r="D180" s="49"/>
      <c r="E180" s="283"/>
      <c r="F180" s="284"/>
      <c r="G180" s="48">
        <f>H180/2</f>
        <v>473332.39</v>
      </c>
      <c r="H180" s="285">
        <v>946664.77</v>
      </c>
      <c r="I180" s="286"/>
      <c r="J180" s="11"/>
      <c r="K180" s="12"/>
    </row>
    <row r="181" spans="1:122" ht="19.5" customHeight="1" x14ac:dyDescent="0.25">
      <c r="A181" s="247"/>
      <c r="B181" s="247"/>
      <c r="C181" s="47" t="s">
        <v>78</v>
      </c>
      <c r="D181" s="49"/>
      <c r="E181" s="283"/>
      <c r="F181" s="284"/>
      <c r="G181" s="48" t="s">
        <v>6</v>
      </c>
      <c r="H181" s="285" t="s">
        <v>6</v>
      </c>
      <c r="I181" s="286"/>
      <c r="J181" s="11"/>
      <c r="K181" s="12"/>
    </row>
    <row r="182" spans="1:122" s="13" customFormat="1" ht="19.5" customHeight="1" thickBot="1" x14ac:dyDescent="0.3">
      <c r="A182" s="248"/>
      <c r="B182" s="248"/>
      <c r="C182" s="56" t="s">
        <v>79</v>
      </c>
      <c r="D182" s="52"/>
      <c r="E182" s="287"/>
      <c r="F182" s="288"/>
      <c r="G182" s="51">
        <f>H182/2</f>
        <v>18009.490000000002</v>
      </c>
      <c r="H182" s="289">
        <v>36018.97</v>
      </c>
      <c r="I182" s="290"/>
      <c r="K182" s="12"/>
    </row>
    <row r="183" spans="1:122" ht="19.5" customHeight="1" x14ac:dyDescent="0.25">
      <c r="A183" s="247" t="s">
        <v>154</v>
      </c>
      <c r="B183" s="246" t="s">
        <v>155</v>
      </c>
      <c r="C183" s="44" t="s">
        <v>76</v>
      </c>
      <c r="D183" s="46"/>
      <c r="E183" s="279"/>
      <c r="F183" s="280"/>
      <c r="G183" s="45">
        <f>SUM(G184:G186)</f>
        <v>528454.92000000004</v>
      </c>
      <c r="H183" s="281">
        <f>SUM(H184:I186)</f>
        <v>1056909.8400000001</v>
      </c>
      <c r="I183" s="282"/>
      <c r="J183" s="11"/>
      <c r="K183" s="12"/>
    </row>
    <row r="184" spans="1:122" ht="19.5" customHeight="1" x14ac:dyDescent="0.25">
      <c r="A184" s="247"/>
      <c r="B184" s="247"/>
      <c r="C184" s="47" t="s">
        <v>77</v>
      </c>
      <c r="D184" s="49"/>
      <c r="E184" s="283"/>
      <c r="F184" s="284"/>
      <c r="G184" s="48">
        <f>H184/2</f>
        <v>509104.62</v>
      </c>
      <c r="H184" s="285">
        <v>1018209.24</v>
      </c>
      <c r="I184" s="286"/>
      <c r="J184" s="11"/>
      <c r="K184" s="12"/>
    </row>
    <row r="185" spans="1:122" ht="19.5" customHeight="1" x14ac:dyDescent="0.25">
      <c r="A185" s="247"/>
      <c r="B185" s="247"/>
      <c r="C185" s="47" t="s">
        <v>78</v>
      </c>
      <c r="D185" s="49"/>
      <c r="E185" s="283"/>
      <c r="F185" s="284"/>
      <c r="G185" s="48" t="s">
        <v>6</v>
      </c>
      <c r="H185" s="285" t="s">
        <v>6</v>
      </c>
      <c r="I185" s="286"/>
      <c r="J185" s="11"/>
      <c r="K185" s="12"/>
    </row>
    <row r="186" spans="1:122" s="13" customFormat="1" ht="19.5" customHeight="1" thickBot="1" x14ac:dyDescent="0.3">
      <c r="A186" s="248"/>
      <c r="B186" s="248"/>
      <c r="C186" s="50" t="s">
        <v>79</v>
      </c>
      <c r="D186" s="52"/>
      <c r="E186" s="287"/>
      <c r="F186" s="288"/>
      <c r="G186" s="51">
        <f>H186/2</f>
        <v>19350.3</v>
      </c>
      <c r="H186" s="289">
        <v>38700.6</v>
      </c>
      <c r="I186" s="290"/>
      <c r="K186" s="12"/>
    </row>
    <row r="187" spans="1:122" ht="56.45" customHeight="1" thickBot="1" x14ac:dyDescent="0.3">
      <c r="A187" s="75" t="s">
        <v>156</v>
      </c>
      <c r="B187" s="273" t="s">
        <v>157</v>
      </c>
      <c r="C187" s="274"/>
      <c r="D187" s="274"/>
      <c r="E187" s="274"/>
      <c r="F187" s="274"/>
      <c r="G187" s="274"/>
      <c r="H187" s="274"/>
      <c r="I187" s="275"/>
      <c r="J187" s="11"/>
      <c r="K187" s="11"/>
    </row>
    <row r="188" spans="1:122" ht="25.5" customHeight="1" x14ac:dyDescent="0.25">
      <c r="A188" s="246" t="s">
        <v>158</v>
      </c>
      <c r="B188" s="276" t="s">
        <v>159</v>
      </c>
      <c r="C188" s="44" t="s">
        <v>76</v>
      </c>
      <c r="D188" s="76">
        <f>D189+D190+D191</f>
        <v>1184.94</v>
      </c>
      <c r="E188" s="252">
        <f>E189+E190+E191</f>
        <v>2369.87</v>
      </c>
      <c r="F188" s="252"/>
      <c r="G188" s="77">
        <f>G189+G190+G191</f>
        <v>1184.94</v>
      </c>
      <c r="H188" s="253">
        <f>H189+H190+H191</f>
        <v>2369.87</v>
      </c>
      <c r="I188" s="254"/>
      <c r="J188" s="11"/>
      <c r="K188" s="12"/>
      <c r="L188" s="12"/>
    </row>
    <row r="189" spans="1:122" ht="19.350000000000001" customHeight="1" x14ac:dyDescent="0.25">
      <c r="A189" s="247"/>
      <c r="B189" s="277"/>
      <c r="C189" s="56" t="s">
        <v>77</v>
      </c>
      <c r="D189" s="78">
        <f>E189/2</f>
        <v>117.04</v>
      </c>
      <c r="E189" s="255">
        <v>234.07</v>
      </c>
      <c r="F189" s="255"/>
      <c r="G189" s="79">
        <f t="shared" ref="G189:H191" si="1">D189</f>
        <v>117.04</v>
      </c>
      <c r="H189" s="256">
        <f t="shared" si="1"/>
        <v>234.07</v>
      </c>
      <c r="I189" s="257"/>
      <c r="J189" s="11"/>
      <c r="K189" s="12"/>
      <c r="L189" s="12"/>
    </row>
    <row r="190" spans="1:122" s="14" customFormat="1" ht="19.350000000000001" customHeight="1" x14ac:dyDescent="0.25">
      <c r="A190" s="247"/>
      <c r="B190" s="277"/>
      <c r="C190" s="47" t="s">
        <v>78</v>
      </c>
      <c r="D190" s="80">
        <f>E190/2</f>
        <v>1016.46</v>
      </c>
      <c r="E190" s="258">
        <v>2032.92</v>
      </c>
      <c r="F190" s="258"/>
      <c r="G190" s="81">
        <f t="shared" si="1"/>
        <v>1016.46</v>
      </c>
      <c r="H190" s="227">
        <f t="shared" si="1"/>
        <v>2032.92</v>
      </c>
      <c r="I190" s="228"/>
      <c r="J190" s="11"/>
      <c r="K190" s="12"/>
      <c r="L190" s="12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</row>
    <row r="191" spans="1:122" s="15" customFormat="1" ht="19.350000000000001" customHeight="1" thickBot="1" x14ac:dyDescent="0.3">
      <c r="A191" s="247"/>
      <c r="B191" s="278"/>
      <c r="C191" s="82" t="s">
        <v>79</v>
      </c>
      <c r="D191" s="83">
        <f>E191/2</f>
        <v>51.44</v>
      </c>
      <c r="E191" s="229">
        <v>102.88</v>
      </c>
      <c r="F191" s="229"/>
      <c r="G191" s="84">
        <f t="shared" si="1"/>
        <v>51.44</v>
      </c>
      <c r="H191" s="230">
        <f t="shared" si="1"/>
        <v>102.88</v>
      </c>
      <c r="I191" s="231"/>
      <c r="K191" s="12"/>
      <c r="L191" s="12"/>
    </row>
    <row r="192" spans="1:122" s="13" customFormat="1" ht="19.350000000000001" customHeight="1" x14ac:dyDescent="0.25">
      <c r="A192" s="246" t="s">
        <v>160</v>
      </c>
      <c r="B192" s="265" t="s">
        <v>161</v>
      </c>
      <c r="C192" s="85" t="s">
        <v>76</v>
      </c>
      <c r="D192" s="76">
        <f>D193+D194+D195</f>
        <v>312.91000000000003</v>
      </c>
      <c r="E192" s="252">
        <f>E193+E194+E195</f>
        <v>625.80999999999995</v>
      </c>
      <c r="F192" s="252"/>
      <c r="G192" s="77">
        <f>G193+G194+G195</f>
        <v>312.91000000000003</v>
      </c>
      <c r="H192" s="253">
        <f>H193+H194+H195</f>
        <v>625.80999999999995</v>
      </c>
      <c r="I192" s="254"/>
      <c r="K192" s="12"/>
      <c r="L192" s="12"/>
    </row>
    <row r="193" spans="1:122" s="14" customFormat="1" ht="19.350000000000001" customHeight="1" x14ac:dyDescent="0.25">
      <c r="A193" s="247"/>
      <c r="B193" s="266"/>
      <c r="C193" s="47" t="s">
        <v>77</v>
      </c>
      <c r="D193" s="78">
        <f>E193/2</f>
        <v>27.99</v>
      </c>
      <c r="E193" s="255">
        <v>55.98</v>
      </c>
      <c r="F193" s="255"/>
      <c r="G193" s="79">
        <f t="shared" ref="G193:H195" si="2">D193</f>
        <v>27.99</v>
      </c>
      <c r="H193" s="256">
        <f t="shared" si="2"/>
        <v>55.98</v>
      </c>
      <c r="I193" s="257"/>
      <c r="J193" s="11"/>
      <c r="K193" s="12"/>
      <c r="L193" s="12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</row>
    <row r="194" spans="1:122" s="16" customFormat="1" ht="19.350000000000001" customHeight="1" x14ac:dyDescent="0.25">
      <c r="A194" s="247"/>
      <c r="B194" s="266"/>
      <c r="C194" s="82" t="s">
        <v>78</v>
      </c>
      <c r="D194" s="80">
        <f>E194/2</f>
        <v>277.24</v>
      </c>
      <c r="E194" s="258">
        <v>554.48</v>
      </c>
      <c r="F194" s="258"/>
      <c r="G194" s="81">
        <f t="shared" si="2"/>
        <v>277.24</v>
      </c>
      <c r="H194" s="227">
        <f t="shared" si="2"/>
        <v>554.48</v>
      </c>
      <c r="I194" s="228"/>
      <c r="J194" s="11"/>
      <c r="K194" s="12"/>
      <c r="L194" s="12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</row>
    <row r="195" spans="1:122" ht="19.350000000000001" customHeight="1" thickBot="1" x14ac:dyDescent="0.3">
      <c r="A195" s="247"/>
      <c r="B195" s="266"/>
      <c r="C195" s="82" t="s">
        <v>79</v>
      </c>
      <c r="D195" s="83">
        <f>E195/2</f>
        <v>7.68</v>
      </c>
      <c r="E195" s="229">
        <v>15.35</v>
      </c>
      <c r="F195" s="229"/>
      <c r="G195" s="84">
        <f t="shared" si="2"/>
        <v>7.68</v>
      </c>
      <c r="H195" s="230">
        <f t="shared" si="2"/>
        <v>15.35</v>
      </c>
      <c r="I195" s="231"/>
      <c r="J195" s="11"/>
      <c r="K195" s="12"/>
      <c r="L195" s="12"/>
    </row>
    <row r="196" spans="1:122" s="13" customFormat="1" ht="19.350000000000001" customHeight="1" x14ac:dyDescent="0.25">
      <c r="A196" s="246" t="s">
        <v>162</v>
      </c>
      <c r="B196" s="265" t="str">
        <f>[1]ТП!$A$106</f>
        <v>БКТП 6(10)/0,4 кВ - 63 кВа</v>
      </c>
      <c r="C196" s="85" t="s">
        <v>76</v>
      </c>
      <c r="D196" s="76">
        <f>D197+D198+D199</f>
        <v>4010.14</v>
      </c>
      <c r="E196" s="252">
        <f>E197+E198+E199</f>
        <v>8020.27</v>
      </c>
      <c r="F196" s="252"/>
      <c r="G196" s="77">
        <f>G197+G198+G199</f>
        <v>4010.14</v>
      </c>
      <c r="H196" s="253">
        <f>H197+H198+H199</f>
        <v>8020.27</v>
      </c>
      <c r="I196" s="254"/>
      <c r="K196" s="12"/>
      <c r="L196" s="12"/>
    </row>
    <row r="197" spans="1:122" s="17" customFormat="1" ht="19.350000000000001" customHeight="1" x14ac:dyDescent="0.25">
      <c r="A197" s="247"/>
      <c r="B197" s="266"/>
      <c r="C197" s="56" t="s">
        <v>77</v>
      </c>
      <c r="D197" s="78">
        <f>E197/2</f>
        <v>384.8</v>
      </c>
      <c r="E197" s="255">
        <v>769.6</v>
      </c>
      <c r="F197" s="255"/>
      <c r="G197" s="79">
        <f t="shared" ref="G197:H199" si="3">D197</f>
        <v>384.8</v>
      </c>
      <c r="H197" s="256">
        <f t="shared" si="3"/>
        <v>769.6</v>
      </c>
      <c r="I197" s="257"/>
      <c r="J197" s="11"/>
      <c r="K197" s="12"/>
      <c r="L197" s="12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</row>
    <row r="198" spans="1:122" s="14" customFormat="1" ht="19.350000000000001" customHeight="1" x14ac:dyDescent="0.25">
      <c r="A198" s="247"/>
      <c r="B198" s="266"/>
      <c r="C198" s="47" t="s">
        <v>78</v>
      </c>
      <c r="D198" s="80">
        <f>E198/2</f>
        <v>3497.17</v>
      </c>
      <c r="E198" s="258">
        <v>6994.34</v>
      </c>
      <c r="F198" s="258"/>
      <c r="G198" s="81">
        <f t="shared" si="3"/>
        <v>3497.17</v>
      </c>
      <c r="H198" s="227">
        <f t="shared" si="3"/>
        <v>6994.34</v>
      </c>
      <c r="I198" s="228"/>
      <c r="J198" s="11"/>
      <c r="K198" s="12"/>
      <c r="L198" s="12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</row>
    <row r="199" spans="1:122" ht="19.350000000000001" customHeight="1" thickBot="1" x14ac:dyDescent="0.3">
      <c r="A199" s="248"/>
      <c r="B199" s="267"/>
      <c r="C199" s="86" t="s">
        <v>79</v>
      </c>
      <c r="D199" s="83">
        <f>E199/2</f>
        <v>128.16999999999999</v>
      </c>
      <c r="E199" s="229">
        <v>256.33</v>
      </c>
      <c r="F199" s="229"/>
      <c r="G199" s="84">
        <f t="shared" si="3"/>
        <v>128.16999999999999</v>
      </c>
      <c r="H199" s="230">
        <f t="shared" si="3"/>
        <v>256.33</v>
      </c>
      <c r="I199" s="231"/>
      <c r="J199" s="11"/>
      <c r="K199" s="12"/>
      <c r="L199" s="12"/>
    </row>
    <row r="200" spans="1:122" s="13" customFormat="1" ht="19.350000000000001" customHeight="1" x14ac:dyDescent="0.25">
      <c r="A200" s="246" t="s">
        <v>163</v>
      </c>
      <c r="B200" s="265" t="str">
        <f>[1]ТП!$A$120</f>
        <v>БКТП 6(10)/0,4 кВ - 100 кВа</v>
      </c>
      <c r="C200" s="85" t="s">
        <v>76</v>
      </c>
      <c r="D200" s="76">
        <f>D201+D202+D203</f>
        <v>2547.2600000000002</v>
      </c>
      <c r="E200" s="252">
        <f>E201+E202+E203</f>
        <v>5094.49</v>
      </c>
      <c r="F200" s="252"/>
      <c r="G200" s="77">
        <f>G201+G202+G203</f>
        <v>2547.2600000000002</v>
      </c>
      <c r="H200" s="253">
        <f>H201+H202+H203</f>
        <v>5094.49</v>
      </c>
      <c r="I200" s="254"/>
      <c r="K200" s="12"/>
      <c r="L200" s="12"/>
    </row>
    <row r="201" spans="1:122" s="17" customFormat="1" ht="19.350000000000001" customHeight="1" x14ac:dyDescent="0.25">
      <c r="A201" s="247"/>
      <c r="B201" s="266"/>
      <c r="C201" s="56" t="s">
        <v>77</v>
      </c>
      <c r="D201" s="78">
        <f>E201/2</f>
        <v>242.43</v>
      </c>
      <c r="E201" s="255">
        <v>484.85</v>
      </c>
      <c r="F201" s="255"/>
      <c r="G201" s="79">
        <f t="shared" ref="G201:H203" si="4">D201</f>
        <v>242.43</v>
      </c>
      <c r="H201" s="256">
        <f t="shared" si="4"/>
        <v>484.85</v>
      </c>
      <c r="I201" s="257"/>
      <c r="J201" s="11"/>
      <c r="K201" s="12"/>
      <c r="L201" s="12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</row>
    <row r="202" spans="1:122" s="14" customFormat="1" ht="19.350000000000001" customHeight="1" x14ac:dyDescent="0.25">
      <c r="A202" s="247"/>
      <c r="B202" s="266"/>
      <c r="C202" s="47" t="s">
        <v>78</v>
      </c>
      <c r="D202" s="80">
        <f>E202/2</f>
        <v>2224.08</v>
      </c>
      <c r="E202" s="258">
        <v>4448.1499999999996</v>
      </c>
      <c r="F202" s="258"/>
      <c r="G202" s="81">
        <f t="shared" si="4"/>
        <v>2224.08</v>
      </c>
      <c r="H202" s="227">
        <f t="shared" si="4"/>
        <v>4448.1499999999996</v>
      </c>
      <c r="I202" s="228"/>
      <c r="J202" s="11"/>
      <c r="K202" s="12"/>
      <c r="L202" s="12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</row>
    <row r="203" spans="1:122" ht="19.350000000000001" customHeight="1" thickBot="1" x14ac:dyDescent="0.3">
      <c r="A203" s="247"/>
      <c r="B203" s="266"/>
      <c r="C203" s="82" t="s">
        <v>79</v>
      </c>
      <c r="D203" s="83">
        <f>E203/2</f>
        <v>80.75</v>
      </c>
      <c r="E203" s="229">
        <v>161.49</v>
      </c>
      <c r="F203" s="229"/>
      <c r="G203" s="84">
        <f t="shared" si="4"/>
        <v>80.75</v>
      </c>
      <c r="H203" s="230">
        <f t="shared" si="4"/>
        <v>161.49</v>
      </c>
      <c r="I203" s="231"/>
      <c r="J203" s="11"/>
      <c r="K203" s="12"/>
      <c r="L203" s="12"/>
    </row>
    <row r="204" spans="1:122" s="13" customFormat="1" ht="19.350000000000001" customHeight="1" x14ac:dyDescent="0.25">
      <c r="A204" s="246" t="s">
        <v>164</v>
      </c>
      <c r="B204" s="265" t="s">
        <v>165</v>
      </c>
      <c r="C204" s="85" t="s">
        <v>76</v>
      </c>
      <c r="D204" s="76">
        <f>D205+D206+D207</f>
        <v>1707.22</v>
      </c>
      <c r="E204" s="252">
        <f>E205+E206+E207</f>
        <v>3414.42</v>
      </c>
      <c r="F204" s="252"/>
      <c r="G204" s="77">
        <f>G205+G206+G207</f>
        <v>1707.22</v>
      </c>
      <c r="H204" s="253">
        <f>H205+H206+H207</f>
        <v>3414.42</v>
      </c>
      <c r="I204" s="254"/>
      <c r="K204" s="12"/>
      <c r="L204" s="12"/>
    </row>
    <row r="205" spans="1:122" s="17" customFormat="1" ht="19.350000000000001" customHeight="1" x14ac:dyDescent="0.25">
      <c r="A205" s="247"/>
      <c r="B205" s="266"/>
      <c r="C205" s="56" t="s">
        <v>77</v>
      </c>
      <c r="D205" s="78">
        <f>E205/2</f>
        <v>151.52000000000001</v>
      </c>
      <c r="E205" s="255">
        <v>303.02999999999997</v>
      </c>
      <c r="F205" s="255"/>
      <c r="G205" s="79">
        <f t="shared" ref="G205:H207" si="5">D205</f>
        <v>151.52000000000001</v>
      </c>
      <c r="H205" s="256">
        <f t="shared" si="5"/>
        <v>303.02999999999997</v>
      </c>
      <c r="I205" s="257"/>
      <c r="J205" s="11"/>
      <c r="K205" s="12"/>
      <c r="L205" s="12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</row>
    <row r="206" spans="1:122" s="14" customFormat="1" ht="19.350000000000001" customHeight="1" x14ac:dyDescent="0.25">
      <c r="A206" s="247"/>
      <c r="B206" s="266"/>
      <c r="C206" s="47" t="s">
        <v>78</v>
      </c>
      <c r="D206" s="80">
        <f>E206/2</f>
        <v>1505.23</v>
      </c>
      <c r="E206" s="258">
        <v>3010.46</v>
      </c>
      <c r="F206" s="258"/>
      <c r="G206" s="81">
        <f t="shared" si="5"/>
        <v>1505.23</v>
      </c>
      <c r="H206" s="227">
        <f t="shared" si="5"/>
        <v>3010.46</v>
      </c>
      <c r="I206" s="228"/>
      <c r="J206" s="11"/>
      <c r="K206" s="12"/>
      <c r="L206" s="12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</row>
    <row r="207" spans="1:122" ht="19.350000000000001" customHeight="1" thickBot="1" x14ac:dyDescent="0.3">
      <c r="A207" s="248"/>
      <c r="B207" s="267"/>
      <c r="C207" s="86" t="s">
        <v>79</v>
      </c>
      <c r="D207" s="83">
        <f>E207/2</f>
        <v>50.47</v>
      </c>
      <c r="E207" s="229">
        <v>100.93</v>
      </c>
      <c r="F207" s="229"/>
      <c r="G207" s="84">
        <f t="shared" si="5"/>
        <v>50.47</v>
      </c>
      <c r="H207" s="230">
        <f t="shared" si="5"/>
        <v>100.93</v>
      </c>
      <c r="I207" s="231"/>
      <c r="J207" s="11"/>
      <c r="K207" s="12"/>
      <c r="L207" s="12"/>
    </row>
    <row r="208" spans="1:122" s="13" customFormat="1" ht="19.350000000000001" customHeight="1" x14ac:dyDescent="0.25">
      <c r="A208" s="246" t="s">
        <v>166</v>
      </c>
      <c r="B208" s="265" t="s">
        <v>167</v>
      </c>
      <c r="C208" s="85" t="s">
        <v>76</v>
      </c>
      <c r="D208" s="76">
        <f>D209+D210+D211</f>
        <v>1181.68</v>
      </c>
      <c r="E208" s="252">
        <f>E209+E210+E211</f>
        <v>2363.35</v>
      </c>
      <c r="F208" s="252"/>
      <c r="G208" s="77">
        <f>G209+G210+G211</f>
        <v>1181.68</v>
      </c>
      <c r="H208" s="253">
        <f>H209+H210+H211</f>
        <v>2363.35</v>
      </c>
      <c r="I208" s="254"/>
      <c r="K208" s="12"/>
      <c r="L208" s="12"/>
    </row>
    <row r="209" spans="1:122" s="17" customFormat="1" ht="19.350000000000001" customHeight="1" x14ac:dyDescent="0.25">
      <c r="A209" s="247"/>
      <c r="B209" s="266"/>
      <c r="C209" s="56" t="s">
        <v>77</v>
      </c>
      <c r="D209" s="78">
        <f>E209/2</f>
        <v>97.23</v>
      </c>
      <c r="E209" s="255">
        <v>194.46</v>
      </c>
      <c r="F209" s="255"/>
      <c r="G209" s="79">
        <f t="shared" ref="G209:H211" si="6">D209</f>
        <v>97.23</v>
      </c>
      <c r="H209" s="256">
        <f t="shared" si="6"/>
        <v>194.46</v>
      </c>
      <c r="I209" s="257"/>
      <c r="J209" s="11"/>
      <c r="K209" s="12"/>
      <c r="L209" s="12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</row>
    <row r="210" spans="1:122" s="14" customFormat="1" ht="19.350000000000001" customHeight="1" x14ac:dyDescent="0.25">
      <c r="A210" s="247"/>
      <c r="B210" s="266"/>
      <c r="C210" s="47" t="s">
        <v>78</v>
      </c>
      <c r="D210" s="80">
        <f>E210/2</f>
        <v>1052.1500000000001</v>
      </c>
      <c r="E210" s="258">
        <v>2104.29</v>
      </c>
      <c r="F210" s="258"/>
      <c r="G210" s="81">
        <f t="shared" si="6"/>
        <v>1052.1500000000001</v>
      </c>
      <c r="H210" s="227">
        <f t="shared" si="6"/>
        <v>2104.29</v>
      </c>
      <c r="I210" s="228"/>
      <c r="J210" s="11"/>
      <c r="K210" s="12"/>
      <c r="L210" s="12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</row>
    <row r="211" spans="1:122" ht="19.350000000000001" customHeight="1" thickBot="1" x14ac:dyDescent="0.3">
      <c r="A211" s="247"/>
      <c r="B211" s="266"/>
      <c r="C211" s="82" t="s">
        <v>79</v>
      </c>
      <c r="D211" s="83">
        <f>E211/2</f>
        <v>32.299999999999997</v>
      </c>
      <c r="E211" s="229">
        <v>64.599999999999994</v>
      </c>
      <c r="F211" s="229"/>
      <c r="G211" s="84">
        <f t="shared" si="6"/>
        <v>32.299999999999997</v>
      </c>
      <c r="H211" s="230">
        <f t="shared" si="6"/>
        <v>64.599999999999994</v>
      </c>
      <c r="I211" s="231"/>
      <c r="J211" s="11"/>
      <c r="K211" s="12"/>
      <c r="L211" s="12"/>
    </row>
    <row r="212" spans="1:122" s="13" customFormat="1" ht="19.350000000000001" customHeight="1" x14ac:dyDescent="0.25">
      <c r="A212" s="246" t="s">
        <v>168</v>
      </c>
      <c r="B212" s="265" t="s">
        <v>169</v>
      </c>
      <c r="C212" s="85" t="s">
        <v>76</v>
      </c>
      <c r="D212" s="76">
        <f>D213+D214+D215</f>
        <v>815.77</v>
      </c>
      <c r="E212" s="252">
        <f>E213+E214+E215</f>
        <v>1631.52</v>
      </c>
      <c r="F212" s="252"/>
      <c r="G212" s="77">
        <f>G213+G214+G215</f>
        <v>815.77</v>
      </c>
      <c r="H212" s="253">
        <f>H213+H214+H215</f>
        <v>1631.52</v>
      </c>
      <c r="I212" s="254"/>
      <c r="K212" s="12"/>
      <c r="L212" s="12"/>
    </row>
    <row r="213" spans="1:122" s="17" customFormat="1" ht="19.350000000000001" customHeight="1" x14ac:dyDescent="0.25">
      <c r="A213" s="247"/>
      <c r="B213" s="266"/>
      <c r="C213" s="56" t="s">
        <v>77</v>
      </c>
      <c r="D213" s="78">
        <f>E213/2</f>
        <v>69.39</v>
      </c>
      <c r="E213" s="255">
        <v>138.77000000000001</v>
      </c>
      <c r="F213" s="255"/>
      <c r="G213" s="79">
        <f t="shared" ref="G213:H215" si="7">D213</f>
        <v>69.39</v>
      </c>
      <c r="H213" s="256">
        <f t="shared" si="7"/>
        <v>138.77000000000001</v>
      </c>
      <c r="I213" s="257"/>
      <c r="J213" s="11"/>
      <c r="K213" s="12"/>
      <c r="L213" s="12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</row>
    <row r="214" spans="1:122" s="14" customFormat="1" ht="19.350000000000001" customHeight="1" x14ac:dyDescent="0.25">
      <c r="A214" s="247"/>
      <c r="B214" s="266"/>
      <c r="C214" s="47" t="s">
        <v>78</v>
      </c>
      <c r="D214" s="80">
        <f>E214/2</f>
        <v>726.19</v>
      </c>
      <c r="E214" s="258">
        <v>1452.38</v>
      </c>
      <c r="F214" s="258"/>
      <c r="G214" s="81">
        <f t="shared" si="7"/>
        <v>726.19</v>
      </c>
      <c r="H214" s="227">
        <f t="shared" si="7"/>
        <v>1452.38</v>
      </c>
      <c r="I214" s="228"/>
      <c r="J214" s="11"/>
      <c r="K214" s="12"/>
      <c r="L214" s="12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</row>
    <row r="215" spans="1:122" ht="19.350000000000001" customHeight="1" thickBot="1" x14ac:dyDescent="0.3">
      <c r="A215" s="247"/>
      <c r="B215" s="266"/>
      <c r="C215" s="82" t="s">
        <v>79</v>
      </c>
      <c r="D215" s="83">
        <f>E215/2</f>
        <v>20.190000000000001</v>
      </c>
      <c r="E215" s="229">
        <v>40.369999999999997</v>
      </c>
      <c r="F215" s="229"/>
      <c r="G215" s="84">
        <f t="shared" si="7"/>
        <v>20.190000000000001</v>
      </c>
      <c r="H215" s="230">
        <f t="shared" si="7"/>
        <v>40.369999999999997</v>
      </c>
      <c r="I215" s="231"/>
      <c r="J215" s="11"/>
      <c r="K215" s="12"/>
      <c r="L215" s="12"/>
    </row>
    <row r="216" spans="1:122" s="13" customFormat="1" ht="19.350000000000001" customHeight="1" x14ac:dyDescent="0.25">
      <c r="A216" s="246" t="s">
        <v>170</v>
      </c>
      <c r="B216" s="265" t="s">
        <v>171</v>
      </c>
      <c r="C216" s="85" t="s">
        <v>76</v>
      </c>
      <c r="D216" s="76">
        <f>D217+D218+D219</f>
        <v>616.71</v>
      </c>
      <c r="E216" s="252">
        <f>E217+E218+E219</f>
        <v>1233.4000000000001</v>
      </c>
      <c r="F216" s="252"/>
      <c r="G216" s="77">
        <f>G217+G218+G219</f>
        <v>616.71</v>
      </c>
      <c r="H216" s="253">
        <f>H217+H218+H219</f>
        <v>1233.4000000000001</v>
      </c>
      <c r="I216" s="254"/>
      <c r="K216" s="12"/>
      <c r="L216" s="12"/>
    </row>
    <row r="217" spans="1:122" s="17" customFormat="1" ht="19.350000000000001" customHeight="1" x14ac:dyDescent="0.25">
      <c r="A217" s="247"/>
      <c r="B217" s="266"/>
      <c r="C217" s="56" t="s">
        <v>77</v>
      </c>
      <c r="D217" s="78">
        <f>E217/2</f>
        <v>47.13</v>
      </c>
      <c r="E217" s="255">
        <v>94.25</v>
      </c>
      <c r="F217" s="255"/>
      <c r="G217" s="79">
        <f t="shared" ref="G217:H219" si="8">D217</f>
        <v>47.13</v>
      </c>
      <c r="H217" s="256">
        <f t="shared" si="8"/>
        <v>94.25</v>
      </c>
      <c r="I217" s="257"/>
      <c r="J217" s="11"/>
      <c r="K217" s="12"/>
      <c r="L217" s="12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</row>
    <row r="218" spans="1:122" s="14" customFormat="1" ht="19.350000000000001" customHeight="1" x14ac:dyDescent="0.25">
      <c r="A218" s="247"/>
      <c r="B218" s="266"/>
      <c r="C218" s="47" t="s">
        <v>78</v>
      </c>
      <c r="D218" s="80">
        <f>E218/2</f>
        <v>556.76</v>
      </c>
      <c r="E218" s="258">
        <v>1113.52</v>
      </c>
      <c r="F218" s="258"/>
      <c r="G218" s="81">
        <f t="shared" si="8"/>
        <v>556.76</v>
      </c>
      <c r="H218" s="227">
        <f t="shared" si="8"/>
        <v>1113.52</v>
      </c>
      <c r="I218" s="228"/>
      <c r="J218" s="11"/>
      <c r="K218" s="12"/>
      <c r="L218" s="12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</row>
    <row r="219" spans="1:122" ht="19.350000000000001" customHeight="1" thickBot="1" x14ac:dyDescent="0.3">
      <c r="A219" s="247"/>
      <c r="B219" s="266"/>
      <c r="C219" s="82" t="s">
        <v>79</v>
      </c>
      <c r="D219" s="83">
        <f>E219/2</f>
        <v>12.82</v>
      </c>
      <c r="E219" s="229">
        <v>25.63</v>
      </c>
      <c r="F219" s="229"/>
      <c r="G219" s="84">
        <f t="shared" si="8"/>
        <v>12.82</v>
      </c>
      <c r="H219" s="230">
        <f t="shared" si="8"/>
        <v>25.63</v>
      </c>
      <c r="I219" s="231"/>
      <c r="J219" s="11"/>
      <c r="K219" s="12"/>
      <c r="L219" s="12"/>
    </row>
    <row r="220" spans="1:122" s="13" customFormat="1" ht="19.350000000000001" customHeight="1" x14ac:dyDescent="0.25">
      <c r="A220" s="246" t="s">
        <v>172</v>
      </c>
      <c r="B220" s="265" t="s">
        <v>173</v>
      </c>
      <c r="C220" s="85" t="s">
        <v>76</v>
      </c>
      <c r="D220" s="76">
        <f>D221+D222+D223</f>
        <v>538.62</v>
      </c>
      <c r="E220" s="252">
        <f>E221+E222+E223</f>
        <v>1077.22</v>
      </c>
      <c r="F220" s="252"/>
      <c r="G220" s="77">
        <f>G221+G222+G223</f>
        <v>538.62</v>
      </c>
      <c r="H220" s="253">
        <f>H221+H222+H223</f>
        <v>1077.22</v>
      </c>
      <c r="I220" s="254"/>
      <c r="K220" s="12"/>
      <c r="L220" s="12"/>
    </row>
    <row r="221" spans="1:122" s="17" customFormat="1" ht="19.350000000000001" customHeight="1" x14ac:dyDescent="0.25">
      <c r="A221" s="247"/>
      <c r="B221" s="266"/>
      <c r="C221" s="56" t="s">
        <v>77</v>
      </c>
      <c r="D221" s="78">
        <f>E221/2</f>
        <v>75.16</v>
      </c>
      <c r="E221" s="255">
        <v>150.31</v>
      </c>
      <c r="F221" s="255"/>
      <c r="G221" s="79">
        <f t="shared" ref="G221:H223" si="9">D221</f>
        <v>75.16</v>
      </c>
      <c r="H221" s="256">
        <f t="shared" si="9"/>
        <v>150.31</v>
      </c>
      <c r="I221" s="257"/>
      <c r="J221" s="11"/>
      <c r="K221" s="12"/>
      <c r="L221" s="12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</row>
    <row r="222" spans="1:122" s="14" customFormat="1" ht="19.350000000000001" customHeight="1" x14ac:dyDescent="0.25">
      <c r="A222" s="247"/>
      <c r="B222" s="266"/>
      <c r="C222" s="47" t="s">
        <v>78</v>
      </c>
      <c r="D222" s="80">
        <f>E222/2</f>
        <v>455.38</v>
      </c>
      <c r="E222" s="258">
        <v>910.76</v>
      </c>
      <c r="F222" s="258"/>
      <c r="G222" s="81">
        <f t="shared" si="9"/>
        <v>455.38</v>
      </c>
      <c r="H222" s="227">
        <f t="shared" si="9"/>
        <v>910.76</v>
      </c>
      <c r="I222" s="228"/>
      <c r="J222" s="11"/>
      <c r="K222" s="12"/>
      <c r="L222" s="12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</row>
    <row r="223" spans="1:122" ht="19.350000000000001" customHeight="1" thickBot="1" x14ac:dyDescent="0.3">
      <c r="A223" s="247"/>
      <c r="B223" s="266"/>
      <c r="C223" s="82" t="s">
        <v>79</v>
      </c>
      <c r="D223" s="83">
        <f>E223/2</f>
        <v>8.08</v>
      </c>
      <c r="E223" s="229">
        <v>16.149999999999999</v>
      </c>
      <c r="F223" s="229"/>
      <c r="G223" s="84">
        <f t="shared" si="9"/>
        <v>8.08</v>
      </c>
      <c r="H223" s="230">
        <f t="shared" si="9"/>
        <v>16.149999999999999</v>
      </c>
      <c r="I223" s="231"/>
      <c r="J223" s="11"/>
      <c r="K223" s="12"/>
      <c r="L223" s="12"/>
    </row>
    <row r="224" spans="1:122" s="13" customFormat="1" ht="19.350000000000001" customHeight="1" x14ac:dyDescent="0.25">
      <c r="A224" s="246" t="s">
        <v>174</v>
      </c>
      <c r="B224" s="265" t="s">
        <v>175</v>
      </c>
      <c r="C224" s="85" t="s">
        <v>76</v>
      </c>
      <c r="D224" s="76">
        <f>D225+D226+D227</f>
        <v>2798.75</v>
      </c>
      <c r="E224" s="252">
        <f>E225+E226+E227</f>
        <v>5597.49</v>
      </c>
      <c r="F224" s="252"/>
      <c r="G224" s="77">
        <f>G225+G226+G227</f>
        <v>2798.75</v>
      </c>
      <c r="H224" s="253">
        <f>H225+H226+H227</f>
        <v>5597.49</v>
      </c>
      <c r="I224" s="254"/>
      <c r="K224" s="12"/>
      <c r="L224" s="12"/>
    </row>
    <row r="225" spans="1:122" s="17" customFormat="1" ht="19.350000000000001" customHeight="1" x14ac:dyDescent="0.25">
      <c r="A225" s="247"/>
      <c r="B225" s="266"/>
      <c r="C225" s="56" t="s">
        <v>77</v>
      </c>
      <c r="D225" s="78">
        <f>E225/2</f>
        <v>286.92</v>
      </c>
      <c r="E225" s="255">
        <v>573.83000000000004</v>
      </c>
      <c r="F225" s="255"/>
      <c r="G225" s="79">
        <f t="shared" ref="G225:H227" si="10">D225</f>
        <v>286.92</v>
      </c>
      <c r="H225" s="256">
        <f t="shared" si="10"/>
        <v>573.83000000000004</v>
      </c>
      <c r="I225" s="257"/>
      <c r="J225" s="11"/>
      <c r="K225" s="12"/>
      <c r="L225" s="12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</row>
    <row r="226" spans="1:122" s="14" customFormat="1" ht="19.350000000000001" customHeight="1" x14ac:dyDescent="0.25">
      <c r="A226" s="247"/>
      <c r="B226" s="266"/>
      <c r="C226" s="47" t="s">
        <v>78</v>
      </c>
      <c r="D226" s="80">
        <f>E226/2</f>
        <v>2436.37</v>
      </c>
      <c r="E226" s="258">
        <v>4872.74</v>
      </c>
      <c r="F226" s="258"/>
      <c r="G226" s="81">
        <f t="shared" si="10"/>
        <v>2436.37</v>
      </c>
      <c r="H226" s="227">
        <f t="shared" si="10"/>
        <v>4872.74</v>
      </c>
      <c r="I226" s="228"/>
      <c r="J226" s="11"/>
      <c r="K226" s="12"/>
      <c r="L226" s="12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</row>
    <row r="227" spans="1:122" ht="19.350000000000001" customHeight="1" thickBot="1" x14ac:dyDescent="0.3">
      <c r="A227" s="247"/>
      <c r="B227" s="266"/>
      <c r="C227" s="82" t="s">
        <v>79</v>
      </c>
      <c r="D227" s="83">
        <f>E227/2</f>
        <v>75.459999999999994</v>
      </c>
      <c r="E227" s="229">
        <v>150.91999999999999</v>
      </c>
      <c r="F227" s="229"/>
      <c r="G227" s="84">
        <f t="shared" si="10"/>
        <v>75.459999999999994</v>
      </c>
      <c r="H227" s="230">
        <f t="shared" si="10"/>
        <v>150.91999999999999</v>
      </c>
      <c r="I227" s="231"/>
      <c r="J227" s="11"/>
      <c r="K227" s="12"/>
      <c r="L227" s="12"/>
    </row>
    <row r="228" spans="1:122" s="13" customFormat="1" ht="19.350000000000001" customHeight="1" x14ac:dyDescent="0.25">
      <c r="A228" s="246" t="s">
        <v>176</v>
      </c>
      <c r="B228" s="265" t="s">
        <v>177</v>
      </c>
      <c r="C228" s="85" t="s">
        <v>76</v>
      </c>
      <c r="D228" s="76">
        <f>D229+D230+D231</f>
        <v>1787.33</v>
      </c>
      <c r="E228" s="252">
        <f>E229+E230+E231</f>
        <v>3574.64</v>
      </c>
      <c r="F228" s="252"/>
      <c r="G228" s="77">
        <f>G229+G230+G231</f>
        <v>1787.33</v>
      </c>
      <c r="H228" s="253">
        <f>H229+H230+H231</f>
        <v>3574.64</v>
      </c>
      <c r="I228" s="254"/>
      <c r="K228" s="12"/>
      <c r="L228" s="12"/>
    </row>
    <row r="229" spans="1:122" s="17" customFormat="1" ht="19.350000000000001" customHeight="1" x14ac:dyDescent="0.25">
      <c r="A229" s="247"/>
      <c r="B229" s="266"/>
      <c r="C229" s="56" t="s">
        <v>77</v>
      </c>
      <c r="D229" s="78">
        <f>E229/2</f>
        <v>180.76</v>
      </c>
      <c r="E229" s="255">
        <v>361.51</v>
      </c>
      <c r="F229" s="255"/>
      <c r="G229" s="79">
        <f>D229</f>
        <v>180.76</v>
      </c>
      <c r="H229" s="256">
        <f>E229</f>
        <v>361.51</v>
      </c>
      <c r="I229" s="257"/>
      <c r="J229" s="11"/>
      <c r="K229" s="12"/>
      <c r="L229" s="12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</row>
    <row r="230" spans="1:122" s="14" customFormat="1" ht="19.350000000000001" customHeight="1" x14ac:dyDescent="0.25">
      <c r="A230" s="247"/>
      <c r="B230" s="266"/>
      <c r="C230" s="47" t="s">
        <v>78</v>
      </c>
      <c r="D230" s="80">
        <f>E230/2</f>
        <v>1558.21</v>
      </c>
      <c r="E230" s="258">
        <v>3116.41</v>
      </c>
      <c r="F230" s="258"/>
      <c r="G230" s="81">
        <f t="shared" ref="G230:H231" si="11">D230</f>
        <v>1558.21</v>
      </c>
      <c r="H230" s="227">
        <f t="shared" si="11"/>
        <v>3116.41</v>
      </c>
      <c r="I230" s="228"/>
      <c r="J230" s="11"/>
      <c r="K230" s="12"/>
      <c r="L230" s="12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</row>
    <row r="231" spans="1:122" ht="19.350000000000001" customHeight="1" thickBot="1" x14ac:dyDescent="0.3">
      <c r="A231" s="247"/>
      <c r="B231" s="266"/>
      <c r="C231" s="82" t="s">
        <v>79</v>
      </c>
      <c r="D231" s="83">
        <f>E231/2</f>
        <v>48.36</v>
      </c>
      <c r="E231" s="229">
        <v>96.72</v>
      </c>
      <c r="F231" s="229"/>
      <c r="G231" s="84">
        <f t="shared" si="11"/>
        <v>48.36</v>
      </c>
      <c r="H231" s="230">
        <f t="shared" si="11"/>
        <v>96.72</v>
      </c>
      <c r="I231" s="231"/>
      <c r="J231" s="11"/>
      <c r="K231" s="12"/>
      <c r="L231" s="12"/>
    </row>
    <row r="232" spans="1:122" ht="19.350000000000001" customHeight="1" x14ac:dyDescent="0.25">
      <c r="A232" s="262" t="s">
        <v>178</v>
      </c>
      <c r="B232" s="265" t="s">
        <v>179</v>
      </c>
      <c r="C232" s="85" t="s">
        <v>76</v>
      </c>
      <c r="D232" s="76">
        <f>D233+D234+D235</f>
        <v>1137.53</v>
      </c>
      <c r="E232" s="252">
        <f>E233+E234+E235</f>
        <v>2275.0300000000002</v>
      </c>
      <c r="F232" s="252"/>
      <c r="G232" s="77">
        <f>G233+G234+G235</f>
        <v>1137.53</v>
      </c>
      <c r="H232" s="253">
        <f>H233+H234+H235</f>
        <v>2275.0300000000002</v>
      </c>
      <c r="I232" s="254"/>
      <c r="J232" s="11"/>
      <c r="K232" s="12"/>
      <c r="L232" s="12"/>
    </row>
    <row r="233" spans="1:122" s="17" customFormat="1" ht="19.350000000000001" customHeight="1" x14ac:dyDescent="0.25">
      <c r="A233" s="263"/>
      <c r="B233" s="266"/>
      <c r="C233" s="56" t="s">
        <v>77</v>
      </c>
      <c r="D233" s="78">
        <f>E233/2</f>
        <v>113.18</v>
      </c>
      <c r="E233" s="255">
        <v>226.35</v>
      </c>
      <c r="F233" s="255"/>
      <c r="G233" s="79">
        <f t="shared" ref="G233:H235" si="12">D233</f>
        <v>113.18</v>
      </c>
      <c r="H233" s="256">
        <f t="shared" si="12"/>
        <v>226.35</v>
      </c>
      <c r="I233" s="257"/>
      <c r="J233" s="11"/>
      <c r="K233" s="12"/>
      <c r="L233" s="12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</row>
    <row r="234" spans="1:122" s="14" customFormat="1" ht="19.350000000000001" customHeight="1" x14ac:dyDescent="0.25">
      <c r="A234" s="263"/>
      <c r="B234" s="266"/>
      <c r="C234" s="47" t="s">
        <v>78</v>
      </c>
      <c r="D234" s="80">
        <f>E234/2</f>
        <v>993.9</v>
      </c>
      <c r="E234" s="258">
        <v>1987.79</v>
      </c>
      <c r="F234" s="258"/>
      <c r="G234" s="81">
        <f t="shared" si="12"/>
        <v>993.9</v>
      </c>
      <c r="H234" s="227">
        <f t="shared" si="12"/>
        <v>1987.79</v>
      </c>
      <c r="I234" s="228"/>
      <c r="J234" s="11"/>
      <c r="K234" s="12"/>
      <c r="L234" s="12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</row>
    <row r="235" spans="1:122" ht="19.350000000000001" customHeight="1" thickBot="1" x14ac:dyDescent="0.3">
      <c r="A235" s="263"/>
      <c r="B235" s="266"/>
      <c r="C235" s="82" t="s">
        <v>79</v>
      </c>
      <c r="D235" s="83">
        <f>E235/2</f>
        <v>30.45</v>
      </c>
      <c r="E235" s="229">
        <v>60.89</v>
      </c>
      <c r="F235" s="229"/>
      <c r="G235" s="84">
        <f t="shared" si="12"/>
        <v>30.45</v>
      </c>
      <c r="H235" s="230">
        <f t="shared" si="12"/>
        <v>60.89</v>
      </c>
      <c r="I235" s="231"/>
      <c r="J235" s="11"/>
      <c r="K235" s="12"/>
      <c r="L235" s="12"/>
    </row>
    <row r="236" spans="1:122" ht="19.350000000000001" customHeight="1" x14ac:dyDescent="0.25">
      <c r="A236" s="262" t="s">
        <v>180</v>
      </c>
      <c r="B236" s="265" t="s">
        <v>181</v>
      </c>
      <c r="C236" s="85" t="s">
        <v>76</v>
      </c>
      <c r="D236" s="76">
        <f>D237+D238+D239</f>
        <v>751.97</v>
      </c>
      <c r="E236" s="252">
        <f>E237+E238+E239</f>
        <v>1503.92</v>
      </c>
      <c r="F236" s="252"/>
      <c r="G236" s="77">
        <f>G237+G238+G239</f>
        <v>751.97</v>
      </c>
      <c r="H236" s="253">
        <f>H237+H238+H239</f>
        <v>1503.92</v>
      </c>
      <c r="I236" s="254"/>
      <c r="J236" s="11"/>
      <c r="K236" s="12"/>
      <c r="L236" s="12"/>
    </row>
    <row r="237" spans="1:122" s="17" customFormat="1" ht="19.350000000000001" customHeight="1" x14ac:dyDescent="0.25">
      <c r="A237" s="263"/>
      <c r="B237" s="266"/>
      <c r="C237" s="56" t="s">
        <v>77</v>
      </c>
      <c r="D237" s="78">
        <f>E237/2</f>
        <v>74.569999999999993</v>
      </c>
      <c r="E237" s="255">
        <v>149.13</v>
      </c>
      <c r="F237" s="255"/>
      <c r="G237" s="79">
        <f t="shared" ref="G237:H239" si="13">D237</f>
        <v>74.569999999999993</v>
      </c>
      <c r="H237" s="256">
        <f t="shared" si="13"/>
        <v>149.13</v>
      </c>
      <c r="I237" s="257"/>
      <c r="J237" s="11"/>
      <c r="K237" s="12"/>
      <c r="L237" s="12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</row>
    <row r="238" spans="1:122" s="14" customFormat="1" ht="19.350000000000001" customHeight="1" x14ac:dyDescent="0.25">
      <c r="A238" s="263"/>
      <c r="B238" s="266"/>
      <c r="C238" s="47" t="s">
        <v>78</v>
      </c>
      <c r="D238" s="80">
        <f>E238/2</f>
        <v>658.05</v>
      </c>
      <c r="E238" s="258">
        <v>1316.1</v>
      </c>
      <c r="F238" s="258"/>
      <c r="G238" s="81">
        <f t="shared" si="13"/>
        <v>658.05</v>
      </c>
      <c r="H238" s="227">
        <f t="shared" si="13"/>
        <v>1316.1</v>
      </c>
      <c r="I238" s="228"/>
      <c r="J238" s="11"/>
      <c r="K238" s="12"/>
      <c r="L238" s="12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</row>
    <row r="239" spans="1:122" ht="19.350000000000001" customHeight="1" thickBot="1" x14ac:dyDescent="0.3">
      <c r="A239" s="263"/>
      <c r="B239" s="266"/>
      <c r="C239" s="82" t="s">
        <v>79</v>
      </c>
      <c r="D239" s="83">
        <f>E239/2</f>
        <v>19.350000000000001</v>
      </c>
      <c r="E239" s="229">
        <v>38.69</v>
      </c>
      <c r="F239" s="229"/>
      <c r="G239" s="84">
        <f t="shared" si="13"/>
        <v>19.350000000000001</v>
      </c>
      <c r="H239" s="230">
        <f t="shared" si="13"/>
        <v>38.69</v>
      </c>
      <c r="I239" s="231"/>
      <c r="J239" s="11"/>
      <c r="K239" s="12"/>
      <c r="L239" s="12"/>
    </row>
    <row r="240" spans="1:122" ht="19.350000000000001" customHeight="1" x14ac:dyDescent="0.25">
      <c r="A240" s="262" t="s">
        <v>182</v>
      </c>
      <c r="B240" s="265" t="s">
        <v>183</v>
      </c>
      <c r="C240" s="85" t="s">
        <v>76</v>
      </c>
      <c r="D240" s="76">
        <f>D241+D242+D243</f>
        <v>536.35</v>
      </c>
      <c r="E240" s="252">
        <f>E241+E242+E243</f>
        <v>1072.69</v>
      </c>
      <c r="F240" s="252"/>
      <c r="G240" s="77">
        <f>G241+G242+G243</f>
        <v>536.35</v>
      </c>
      <c r="H240" s="253">
        <f>H241+H242+H243</f>
        <v>1072.69</v>
      </c>
      <c r="I240" s="254"/>
      <c r="J240" s="11"/>
      <c r="K240" s="12"/>
      <c r="L240" s="12"/>
    </row>
    <row r="241" spans="1:122" s="17" customFormat="1" ht="19.350000000000001" customHeight="1" x14ac:dyDescent="0.25">
      <c r="A241" s="263"/>
      <c r="B241" s="266"/>
      <c r="C241" s="56" t="s">
        <v>77</v>
      </c>
      <c r="D241" s="78">
        <f>E241/2</f>
        <v>47.64</v>
      </c>
      <c r="E241" s="255">
        <v>95.28</v>
      </c>
      <c r="F241" s="255"/>
      <c r="G241" s="79">
        <f t="shared" ref="G241:H243" si="14">D241</f>
        <v>47.64</v>
      </c>
      <c r="H241" s="256">
        <f t="shared" si="14"/>
        <v>95.28</v>
      </c>
      <c r="I241" s="257"/>
      <c r="J241" s="11"/>
      <c r="K241" s="12"/>
      <c r="L241" s="12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</row>
    <row r="242" spans="1:122" s="14" customFormat="1" ht="19.350000000000001" customHeight="1" x14ac:dyDescent="0.25">
      <c r="A242" s="263"/>
      <c r="B242" s="266"/>
      <c r="C242" s="47" t="s">
        <v>78</v>
      </c>
      <c r="D242" s="80">
        <f>E242/2</f>
        <v>476.82</v>
      </c>
      <c r="E242" s="258">
        <v>953.64</v>
      </c>
      <c r="F242" s="258"/>
      <c r="G242" s="81">
        <f t="shared" si="14"/>
        <v>476.82</v>
      </c>
      <c r="H242" s="227">
        <f t="shared" si="14"/>
        <v>953.64</v>
      </c>
      <c r="I242" s="228"/>
      <c r="J242" s="11"/>
      <c r="K242" s="12"/>
      <c r="L242" s="12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</row>
    <row r="243" spans="1:122" ht="19.350000000000001" customHeight="1" thickBot="1" x14ac:dyDescent="0.3">
      <c r="A243" s="263"/>
      <c r="B243" s="266"/>
      <c r="C243" s="82" t="s">
        <v>79</v>
      </c>
      <c r="D243" s="83">
        <f>E243/2</f>
        <v>11.89</v>
      </c>
      <c r="E243" s="229">
        <v>23.77</v>
      </c>
      <c r="F243" s="229"/>
      <c r="G243" s="84">
        <f t="shared" si="14"/>
        <v>11.89</v>
      </c>
      <c r="H243" s="230">
        <f t="shared" si="14"/>
        <v>23.77</v>
      </c>
      <c r="I243" s="231"/>
      <c r="J243" s="11"/>
      <c r="K243" s="12"/>
      <c r="L243" s="12"/>
    </row>
    <row r="244" spans="1:122" ht="19.350000000000001" customHeight="1" x14ac:dyDescent="0.25">
      <c r="A244" s="262" t="s">
        <v>184</v>
      </c>
      <c r="B244" s="265" t="s">
        <v>185</v>
      </c>
      <c r="C244" s="85" t="s">
        <v>76</v>
      </c>
      <c r="D244" s="76">
        <f>D245+D246+D247</f>
        <v>461.19</v>
      </c>
      <c r="E244" s="252">
        <f>E245+E246+E247</f>
        <v>922.35</v>
      </c>
      <c r="F244" s="252"/>
      <c r="G244" s="77">
        <f>G245+G246+G247</f>
        <v>461.19</v>
      </c>
      <c r="H244" s="253">
        <f>H245+H246+H247</f>
        <v>922.35</v>
      </c>
      <c r="I244" s="254"/>
      <c r="J244" s="11"/>
      <c r="K244" s="12"/>
      <c r="L244" s="12"/>
    </row>
    <row r="245" spans="1:122" s="17" customFormat="1" ht="19.350000000000001" customHeight="1" x14ac:dyDescent="0.25">
      <c r="A245" s="263"/>
      <c r="B245" s="266"/>
      <c r="C245" s="56" t="s">
        <v>77</v>
      </c>
      <c r="D245" s="78">
        <f>E245/2</f>
        <v>67.53</v>
      </c>
      <c r="E245" s="255">
        <v>135.05000000000001</v>
      </c>
      <c r="F245" s="255"/>
      <c r="G245" s="79">
        <f t="shared" ref="G245:H247" si="15">D245</f>
        <v>67.53</v>
      </c>
      <c r="H245" s="256">
        <f t="shared" si="15"/>
        <v>135.05000000000001</v>
      </c>
      <c r="I245" s="257"/>
      <c r="J245" s="11"/>
      <c r="K245" s="12"/>
      <c r="L245" s="12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</row>
    <row r="246" spans="1:122" s="14" customFormat="1" ht="19.350000000000001" customHeight="1" x14ac:dyDescent="0.25">
      <c r="A246" s="263"/>
      <c r="B246" s="266"/>
      <c r="C246" s="47" t="s">
        <v>78</v>
      </c>
      <c r="D246" s="80">
        <f>E246/2</f>
        <v>385.98</v>
      </c>
      <c r="E246" s="258">
        <v>771.95</v>
      </c>
      <c r="F246" s="258"/>
      <c r="G246" s="81">
        <f t="shared" si="15"/>
        <v>385.98</v>
      </c>
      <c r="H246" s="227">
        <f t="shared" si="15"/>
        <v>771.95</v>
      </c>
      <c r="I246" s="228"/>
      <c r="J246" s="11"/>
      <c r="K246" s="12"/>
      <c r="L246" s="12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</row>
    <row r="247" spans="1:122" ht="19.350000000000001" customHeight="1" thickBot="1" x14ac:dyDescent="0.3">
      <c r="A247" s="263"/>
      <c r="B247" s="266"/>
      <c r="C247" s="82" t="s">
        <v>79</v>
      </c>
      <c r="D247" s="83">
        <f>E247/2</f>
        <v>7.68</v>
      </c>
      <c r="E247" s="229">
        <v>15.35</v>
      </c>
      <c r="F247" s="229"/>
      <c r="G247" s="84">
        <f t="shared" si="15"/>
        <v>7.68</v>
      </c>
      <c r="H247" s="230">
        <f t="shared" si="15"/>
        <v>15.35</v>
      </c>
      <c r="I247" s="231"/>
      <c r="J247" s="11"/>
      <c r="K247" s="12"/>
      <c r="L247" s="12"/>
    </row>
    <row r="248" spans="1:122" ht="19.350000000000001" customHeight="1" x14ac:dyDescent="0.25">
      <c r="A248" s="262" t="s">
        <v>186</v>
      </c>
      <c r="B248" s="265" t="s">
        <v>187</v>
      </c>
      <c r="C248" s="85" t="s">
        <v>76</v>
      </c>
      <c r="D248" s="76">
        <f>D249+D250+D251</f>
        <v>336.61</v>
      </c>
      <c r="E248" s="252">
        <f>E249+E250+E251</f>
        <v>673.19</v>
      </c>
      <c r="F248" s="252"/>
      <c r="G248" s="77">
        <f>G249+G250+G251</f>
        <v>336.61</v>
      </c>
      <c r="H248" s="253">
        <f>H249+H250+H251</f>
        <v>673.19</v>
      </c>
      <c r="I248" s="254"/>
      <c r="J248" s="11"/>
      <c r="K248" s="12"/>
      <c r="L248" s="12"/>
    </row>
    <row r="249" spans="1:122" s="17" customFormat="1" ht="19.350000000000001" customHeight="1" x14ac:dyDescent="0.25">
      <c r="A249" s="263"/>
      <c r="B249" s="266"/>
      <c r="C249" s="56" t="s">
        <v>77</v>
      </c>
      <c r="D249" s="78">
        <f>E249/2</f>
        <v>42.84</v>
      </c>
      <c r="E249" s="255">
        <v>85.67</v>
      </c>
      <c r="F249" s="255"/>
      <c r="G249" s="79">
        <f t="shared" ref="G249:H251" si="16">D249</f>
        <v>42.84</v>
      </c>
      <c r="H249" s="256">
        <f t="shared" si="16"/>
        <v>85.67</v>
      </c>
      <c r="I249" s="257"/>
      <c r="J249" s="11"/>
      <c r="K249" s="12"/>
      <c r="L249" s="12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</row>
    <row r="250" spans="1:122" s="14" customFormat="1" ht="19.350000000000001" customHeight="1" x14ac:dyDescent="0.25">
      <c r="A250" s="263"/>
      <c r="B250" s="266"/>
      <c r="C250" s="47" t="s">
        <v>78</v>
      </c>
      <c r="D250" s="80">
        <f>E250/2</f>
        <v>288.93</v>
      </c>
      <c r="E250" s="258">
        <v>577.85</v>
      </c>
      <c r="F250" s="258"/>
      <c r="G250" s="81">
        <f t="shared" si="16"/>
        <v>288.93</v>
      </c>
      <c r="H250" s="227">
        <f t="shared" si="16"/>
        <v>577.85</v>
      </c>
      <c r="I250" s="228"/>
      <c r="J250" s="11"/>
      <c r="K250" s="12"/>
      <c r="L250" s="12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</row>
    <row r="251" spans="1:122" ht="19.350000000000001" customHeight="1" thickBot="1" x14ac:dyDescent="0.3">
      <c r="A251" s="263"/>
      <c r="B251" s="266"/>
      <c r="C251" s="82" t="s">
        <v>79</v>
      </c>
      <c r="D251" s="83">
        <f>E251/2</f>
        <v>4.84</v>
      </c>
      <c r="E251" s="229">
        <v>9.67</v>
      </c>
      <c r="F251" s="229"/>
      <c r="G251" s="84">
        <f t="shared" si="16"/>
        <v>4.84</v>
      </c>
      <c r="H251" s="230">
        <f t="shared" si="16"/>
        <v>9.67</v>
      </c>
      <c r="I251" s="231"/>
      <c r="J251" s="11"/>
      <c r="K251" s="12"/>
      <c r="L251" s="12"/>
    </row>
    <row r="252" spans="1:122" ht="19.350000000000001" customHeight="1" x14ac:dyDescent="0.25">
      <c r="A252" s="262" t="s">
        <v>188</v>
      </c>
      <c r="B252" s="265" t="s">
        <v>189</v>
      </c>
      <c r="C252" s="85" t="s">
        <v>76</v>
      </c>
      <c r="D252" s="76">
        <f>D253+D254+D255</f>
        <v>4457.9799999999996</v>
      </c>
      <c r="E252" s="252">
        <f>E253+E254+E255</f>
        <v>8915.9500000000007</v>
      </c>
      <c r="F252" s="252"/>
      <c r="G252" s="77">
        <f>G253+G254+G255</f>
        <v>4457.9799999999996</v>
      </c>
      <c r="H252" s="253">
        <f>H253+H254+H255</f>
        <v>8915.9500000000007</v>
      </c>
      <c r="I252" s="254"/>
      <c r="J252" s="11"/>
      <c r="K252" s="12"/>
      <c r="L252" s="12"/>
    </row>
    <row r="253" spans="1:122" s="17" customFormat="1" ht="19.350000000000001" customHeight="1" x14ac:dyDescent="0.25">
      <c r="A253" s="263"/>
      <c r="B253" s="266"/>
      <c r="C253" s="56" t="s">
        <v>77</v>
      </c>
      <c r="D253" s="78">
        <f>E253/2</f>
        <v>281.23</v>
      </c>
      <c r="E253" s="255">
        <v>562.46</v>
      </c>
      <c r="F253" s="255"/>
      <c r="G253" s="79">
        <f t="shared" ref="G253:H255" si="17">D253</f>
        <v>281.23</v>
      </c>
      <c r="H253" s="256">
        <f t="shared" si="17"/>
        <v>562.46</v>
      </c>
      <c r="I253" s="257"/>
      <c r="J253" s="11"/>
      <c r="K253" s="12"/>
      <c r="L253" s="12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</row>
    <row r="254" spans="1:122" s="14" customFormat="1" ht="19.350000000000001" customHeight="1" x14ac:dyDescent="0.25">
      <c r="A254" s="263"/>
      <c r="B254" s="266"/>
      <c r="C254" s="47" t="s">
        <v>78</v>
      </c>
      <c r="D254" s="80">
        <f>E254/2</f>
        <v>4099.99</v>
      </c>
      <c r="E254" s="258">
        <v>8199.9699999999993</v>
      </c>
      <c r="F254" s="258"/>
      <c r="G254" s="81">
        <f t="shared" si="17"/>
        <v>4099.99</v>
      </c>
      <c r="H254" s="227">
        <f t="shared" si="17"/>
        <v>8199.9699999999993</v>
      </c>
      <c r="I254" s="228"/>
      <c r="J254" s="11"/>
      <c r="K254" s="12"/>
      <c r="L254" s="12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</row>
    <row r="255" spans="1:122" ht="19.350000000000001" customHeight="1" thickBot="1" x14ac:dyDescent="0.3">
      <c r="A255" s="263"/>
      <c r="B255" s="266"/>
      <c r="C255" s="82" t="s">
        <v>79</v>
      </c>
      <c r="D255" s="83">
        <f>E255/2</f>
        <v>76.760000000000005</v>
      </c>
      <c r="E255" s="229">
        <v>153.52000000000001</v>
      </c>
      <c r="F255" s="229"/>
      <c r="G255" s="84">
        <f t="shared" si="17"/>
        <v>76.760000000000005</v>
      </c>
      <c r="H255" s="230">
        <f t="shared" si="17"/>
        <v>153.52000000000001</v>
      </c>
      <c r="I255" s="231"/>
      <c r="J255" s="11"/>
      <c r="K255" s="12"/>
      <c r="L255" s="12"/>
    </row>
    <row r="256" spans="1:122" ht="19.350000000000001" customHeight="1" x14ac:dyDescent="0.25">
      <c r="A256" s="262" t="s">
        <v>190</v>
      </c>
      <c r="B256" s="265" t="s">
        <v>191</v>
      </c>
      <c r="C256" s="85" t="s">
        <v>76</v>
      </c>
      <c r="D256" s="76">
        <f>D257+D258+D259</f>
        <v>2829.39</v>
      </c>
      <c r="E256" s="252">
        <f>E257+E258+E259</f>
        <v>5658.77</v>
      </c>
      <c r="F256" s="252"/>
      <c r="G256" s="77">
        <f>G257+G258+G259</f>
        <v>2829.39</v>
      </c>
      <c r="H256" s="253">
        <f>H257+H258+H259</f>
        <v>5658.77</v>
      </c>
      <c r="I256" s="254"/>
      <c r="J256" s="11"/>
      <c r="K256" s="12"/>
      <c r="L256" s="12"/>
    </row>
    <row r="257" spans="1:122" s="17" customFormat="1" ht="19.350000000000001" customHeight="1" x14ac:dyDescent="0.25">
      <c r="A257" s="263"/>
      <c r="B257" s="266"/>
      <c r="C257" s="56" t="s">
        <v>77</v>
      </c>
      <c r="D257" s="78">
        <f>E257/2</f>
        <v>177.18</v>
      </c>
      <c r="E257" s="255">
        <v>354.35</v>
      </c>
      <c r="F257" s="255"/>
      <c r="G257" s="79">
        <f t="shared" ref="G257:H259" si="18">D257</f>
        <v>177.18</v>
      </c>
      <c r="H257" s="256">
        <f t="shared" si="18"/>
        <v>354.35</v>
      </c>
      <c r="I257" s="257"/>
      <c r="J257" s="11"/>
      <c r="K257" s="12"/>
      <c r="L257" s="12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</row>
    <row r="258" spans="1:122" s="14" customFormat="1" ht="19.350000000000001" customHeight="1" x14ac:dyDescent="0.25">
      <c r="A258" s="263"/>
      <c r="B258" s="266"/>
      <c r="C258" s="47" t="s">
        <v>78</v>
      </c>
      <c r="D258" s="80">
        <f>E258/2</f>
        <v>2603.85</v>
      </c>
      <c r="E258" s="258">
        <v>5207.7</v>
      </c>
      <c r="F258" s="258"/>
      <c r="G258" s="81">
        <f t="shared" si="18"/>
        <v>2603.85</v>
      </c>
      <c r="H258" s="227">
        <f t="shared" si="18"/>
        <v>5207.7</v>
      </c>
      <c r="I258" s="228"/>
      <c r="J258" s="11"/>
      <c r="K258" s="12"/>
      <c r="L258" s="12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</row>
    <row r="259" spans="1:122" ht="19.350000000000001" customHeight="1" thickBot="1" x14ac:dyDescent="0.3">
      <c r="A259" s="264"/>
      <c r="B259" s="267"/>
      <c r="C259" s="86" t="s">
        <v>79</v>
      </c>
      <c r="D259" s="83">
        <f>E259/2</f>
        <v>48.36</v>
      </c>
      <c r="E259" s="229">
        <v>96.72</v>
      </c>
      <c r="F259" s="229"/>
      <c r="G259" s="84">
        <f t="shared" si="18"/>
        <v>48.36</v>
      </c>
      <c r="H259" s="230">
        <f t="shared" si="18"/>
        <v>96.72</v>
      </c>
      <c r="I259" s="231"/>
      <c r="J259" s="11"/>
      <c r="K259" s="12"/>
      <c r="L259" s="12"/>
    </row>
    <row r="260" spans="1:122" ht="19.350000000000001" customHeight="1" x14ac:dyDescent="0.25">
      <c r="A260" s="262" t="s">
        <v>192</v>
      </c>
      <c r="B260" s="265" t="s">
        <v>193</v>
      </c>
      <c r="C260" s="85" t="s">
        <v>76</v>
      </c>
      <c r="D260" s="76">
        <f>D261+D262+D263</f>
        <v>1785.33</v>
      </c>
      <c r="E260" s="252">
        <f>E261+E262+E263</f>
        <v>3570.63</v>
      </c>
      <c r="F260" s="252"/>
      <c r="G260" s="77">
        <f>G261+G262+G263</f>
        <v>1785.33</v>
      </c>
      <c r="H260" s="253">
        <f>H261+H262+H263</f>
        <v>3570.63</v>
      </c>
      <c r="I260" s="254"/>
      <c r="J260" s="11"/>
      <c r="K260" s="12"/>
      <c r="L260" s="12"/>
    </row>
    <row r="261" spans="1:122" s="14" customFormat="1" ht="19.350000000000001" customHeight="1" x14ac:dyDescent="0.25">
      <c r="A261" s="263"/>
      <c r="B261" s="266"/>
      <c r="C261" s="47" t="s">
        <v>77</v>
      </c>
      <c r="D261" s="78">
        <f>E261/2</f>
        <v>110.74</v>
      </c>
      <c r="E261" s="255">
        <v>221.47</v>
      </c>
      <c r="F261" s="255"/>
      <c r="G261" s="79">
        <f t="shared" ref="G261:H263" si="19">D261</f>
        <v>110.74</v>
      </c>
      <c r="H261" s="256">
        <f t="shared" si="19"/>
        <v>221.47</v>
      </c>
      <c r="I261" s="257"/>
      <c r="J261" s="11"/>
      <c r="K261" s="12"/>
      <c r="L261" s="12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</row>
    <row r="262" spans="1:122" s="16" customFormat="1" ht="19.350000000000001" customHeight="1" x14ac:dyDescent="0.25">
      <c r="A262" s="263"/>
      <c r="B262" s="266"/>
      <c r="C262" s="82" t="s">
        <v>78</v>
      </c>
      <c r="D262" s="80">
        <f>E262/2</f>
        <v>1644.36</v>
      </c>
      <c r="E262" s="258">
        <v>3288.71</v>
      </c>
      <c r="F262" s="258"/>
      <c r="G262" s="81">
        <f t="shared" si="19"/>
        <v>1644.36</v>
      </c>
      <c r="H262" s="227">
        <f t="shared" si="19"/>
        <v>3288.71</v>
      </c>
      <c r="I262" s="228"/>
      <c r="J262" s="11"/>
      <c r="K262" s="12"/>
      <c r="L262" s="12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</row>
    <row r="263" spans="1:122" ht="19.350000000000001" customHeight="1" thickBot="1" x14ac:dyDescent="0.3">
      <c r="A263" s="263"/>
      <c r="B263" s="266"/>
      <c r="C263" s="82" t="s">
        <v>79</v>
      </c>
      <c r="D263" s="83">
        <f>E263/2</f>
        <v>30.23</v>
      </c>
      <c r="E263" s="229">
        <v>60.45</v>
      </c>
      <c r="F263" s="229"/>
      <c r="G263" s="84">
        <f t="shared" si="19"/>
        <v>30.23</v>
      </c>
      <c r="H263" s="230">
        <f t="shared" si="19"/>
        <v>60.45</v>
      </c>
      <c r="I263" s="231"/>
      <c r="J263" s="11"/>
      <c r="K263" s="12"/>
      <c r="L263" s="12"/>
    </row>
    <row r="264" spans="1:122" ht="19.350000000000001" customHeight="1" x14ac:dyDescent="0.25">
      <c r="A264" s="262" t="s">
        <v>194</v>
      </c>
      <c r="B264" s="265" t="s">
        <v>195</v>
      </c>
      <c r="C264" s="85" t="s">
        <v>76</v>
      </c>
      <c r="D264" s="76">
        <f>D265+D266+D267</f>
        <v>1166.6600000000001</v>
      </c>
      <c r="E264" s="252">
        <f>E265+E266+E267</f>
        <v>2333.3000000000002</v>
      </c>
      <c r="F264" s="252"/>
      <c r="G264" s="77">
        <f>G265+G266+G267</f>
        <v>1166.6600000000001</v>
      </c>
      <c r="H264" s="253">
        <f>H265+H266+H267</f>
        <v>2333.3000000000002</v>
      </c>
      <c r="I264" s="254"/>
      <c r="J264" s="11"/>
      <c r="K264" s="12"/>
      <c r="L264" s="12"/>
    </row>
    <row r="265" spans="1:122" s="17" customFormat="1" ht="19.350000000000001" customHeight="1" x14ac:dyDescent="0.25">
      <c r="A265" s="263"/>
      <c r="B265" s="266"/>
      <c r="C265" s="56" t="s">
        <v>77</v>
      </c>
      <c r="D265" s="78">
        <f>E265/2</f>
        <v>72.47</v>
      </c>
      <c r="E265" s="255">
        <v>144.94</v>
      </c>
      <c r="F265" s="255"/>
      <c r="G265" s="79">
        <f t="shared" ref="G265:H267" si="20">D265</f>
        <v>72.47</v>
      </c>
      <c r="H265" s="256">
        <f t="shared" si="20"/>
        <v>144.94</v>
      </c>
      <c r="I265" s="257"/>
      <c r="J265" s="11"/>
      <c r="K265" s="12"/>
      <c r="L265" s="12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</row>
    <row r="266" spans="1:122" s="14" customFormat="1" ht="19.350000000000001" customHeight="1" x14ac:dyDescent="0.25">
      <c r="A266" s="263"/>
      <c r="B266" s="266"/>
      <c r="C266" s="47" t="s">
        <v>78</v>
      </c>
      <c r="D266" s="80">
        <f>E266/2</f>
        <v>1074.8399999999999</v>
      </c>
      <c r="E266" s="258">
        <v>2149.67</v>
      </c>
      <c r="F266" s="258"/>
      <c r="G266" s="81">
        <f t="shared" si="20"/>
        <v>1074.8399999999999</v>
      </c>
      <c r="H266" s="227">
        <f t="shared" si="20"/>
        <v>2149.67</v>
      </c>
      <c r="I266" s="228"/>
      <c r="J266" s="11"/>
      <c r="K266" s="12"/>
      <c r="L266" s="12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</row>
    <row r="267" spans="1:122" ht="19.350000000000001" customHeight="1" thickBot="1" x14ac:dyDescent="0.3">
      <c r="A267" s="264"/>
      <c r="B267" s="267"/>
      <c r="C267" s="86" t="s">
        <v>79</v>
      </c>
      <c r="D267" s="83">
        <f>E267/2</f>
        <v>19.350000000000001</v>
      </c>
      <c r="E267" s="229">
        <v>38.69</v>
      </c>
      <c r="F267" s="229"/>
      <c r="G267" s="84">
        <f t="shared" si="20"/>
        <v>19.350000000000001</v>
      </c>
      <c r="H267" s="230">
        <f t="shared" si="20"/>
        <v>38.69</v>
      </c>
      <c r="I267" s="231"/>
      <c r="J267" s="11"/>
      <c r="K267" s="12"/>
      <c r="L267" s="12"/>
    </row>
    <row r="268" spans="1:122" ht="19.350000000000001" customHeight="1" x14ac:dyDescent="0.25">
      <c r="A268" s="262" t="s">
        <v>196</v>
      </c>
      <c r="B268" s="270" t="str">
        <f>[1]ТП!$A$373</f>
        <v>БКТП 6(10)/0,4 кВ - 2х400 кВа</v>
      </c>
      <c r="C268" s="85" t="s">
        <v>76</v>
      </c>
      <c r="D268" s="76">
        <f>D269+D270+D271</f>
        <v>801.75</v>
      </c>
      <c r="E268" s="252">
        <f>E269+E270+E271</f>
        <v>1603.48</v>
      </c>
      <c r="F268" s="252"/>
      <c r="G268" s="77">
        <f>G269+G270+G271</f>
        <v>801.75</v>
      </c>
      <c r="H268" s="253">
        <f>H269+H270+H271</f>
        <v>1603.48</v>
      </c>
      <c r="I268" s="254"/>
      <c r="J268" s="11"/>
      <c r="K268" s="12"/>
      <c r="L268" s="12"/>
    </row>
    <row r="269" spans="1:122" s="17" customFormat="1" ht="19.350000000000001" customHeight="1" x14ac:dyDescent="0.25">
      <c r="A269" s="263"/>
      <c r="B269" s="271"/>
      <c r="C269" s="56" t="s">
        <v>77</v>
      </c>
      <c r="D269" s="78">
        <f>E269/2</f>
        <v>50.46</v>
      </c>
      <c r="E269" s="255">
        <v>100.91</v>
      </c>
      <c r="F269" s="255"/>
      <c r="G269" s="79">
        <f t="shared" ref="G269:H271" si="21">D269</f>
        <v>50.46</v>
      </c>
      <c r="H269" s="256">
        <f t="shared" si="21"/>
        <v>100.91</v>
      </c>
      <c r="I269" s="257"/>
      <c r="J269" s="11"/>
      <c r="K269" s="12"/>
      <c r="L269" s="12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</row>
    <row r="270" spans="1:122" s="14" customFormat="1" ht="19.350000000000001" customHeight="1" x14ac:dyDescent="0.25">
      <c r="A270" s="263"/>
      <c r="B270" s="271"/>
      <c r="C270" s="47" t="s">
        <v>78</v>
      </c>
      <c r="D270" s="80">
        <f>E270/2</f>
        <v>739.2</v>
      </c>
      <c r="E270" s="258">
        <v>1478.39</v>
      </c>
      <c r="F270" s="258"/>
      <c r="G270" s="81">
        <f t="shared" si="21"/>
        <v>739.2</v>
      </c>
      <c r="H270" s="227">
        <f t="shared" si="21"/>
        <v>1478.39</v>
      </c>
      <c r="I270" s="228"/>
      <c r="J270" s="11"/>
      <c r="K270" s="12"/>
      <c r="L270" s="12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</row>
    <row r="271" spans="1:122" ht="19.350000000000001" customHeight="1" thickBot="1" x14ac:dyDescent="0.3">
      <c r="A271" s="264"/>
      <c r="B271" s="272"/>
      <c r="C271" s="86" t="s">
        <v>79</v>
      </c>
      <c r="D271" s="83">
        <f>E271/2</f>
        <v>12.09</v>
      </c>
      <c r="E271" s="229">
        <v>24.18</v>
      </c>
      <c r="F271" s="229"/>
      <c r="G271" s="84">
        <f t="shared" si="21"/>
        <v>12.09</v>
      </c>
      <c r="H271" s="230">
        <f t="shared" si="21"/>
        <v>24.18</v>
      </c>
      <c r="I271" s="231"/>
      <c r="J271" s="11"/>
      <c r="K271" s="12"/>
      <c r="L271" s="12"/>
    </row>
    <row r="272" spans="1:122" ht="19.350000000000001" customHeight="1" x14ac:dyDescent="0.25">
      <c r="A272" s="262" t="s">
        <v>197</v>
      </c>
      <c r="B272" s="265" t="s">
        <v>198</v>
      </c>
      <c r="C272" s="85" t="s">
        <v>76</v>
      </c>
      <c r="D272" s="76">
        <f>D273+D274+D275</f>
        <v>629.25</v>
      </c>
      <c r="E272" s="252">
        <f>E273+E274+E275</f>
        <v>1258.48</v>
      </c>
      <c r="F272" s="252"/>
      <c r="G272" s="77">
        <f>G273+G274+G275</f>
        <v>629.25</v>
      </c>
      <c r="H272" s="253">
        <f>H273+H274+H275</f>
        <v>1258.48</v>
      </c>
      <c r="I272" s="254"/>
      <c r="J272" s="11"/>
      <c r="K272" s="12"/>
      <c r="L272" s="12"/>
    </row>
    <row r="273" spans="1:122" s="17" customFormat="1" ht="19.350000000000001" customHeight="1" x14ac:dyDescent="0.25">
      <c r="A273" s="263"/>
      <c r="B273" s="266"/>
      <c r="C273" s="56" t="s">
        <v>77</v>
      </c>
      <c r="D273" s="78">
        <f>E273/2</f>
        <v>68.52</v>
      </c>
      <c r="E273" s="255">
        <v>137.04</v>
      </c>
      <c r="F273" s="255"/>
      <c r="G273" s="79">
        <f t="shared" ref="G273:H275" si="22">D273</f>
        <v>68.52</v>
      </c>
      <c r="H273" s="256">
        <f t="shared" si="22"/>
        <v>137.04</v>
      </c>
      <c r="I273" s="257"/>
      <c r="J273" s="11"/>
      <c r="K273" s="12"/>
      <c r="L273" s="12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</row>
    <row r="274" spans="1:122" s="14" customFormat="1" ht="19.350000000000001" customHeight="1" x14ac:dyDescent="0.25">
      <c r="A274" s="263"/>
      <c r="B274" s="266"/>
      <c r="C274" s="47" t="s">
        <v>78</v>
      </c>
      <c r="D274" s="80">
        <f>E274/2</f>
        <v>553.04999999999995</v>
      </c>
      <c r="E274" s="258">
        <v>1106.0899999999999</v>
      </c>
      <c r="F274" s="258"/>
      <c r="G274" s="81">
        <f t="shared" si="22"/>
        <v>553.04999999999995</v>
      </c>
      <c r="H274" s="227">
        <f t="shared" si="22"/>
        <v>1106.0899999999999</v>
      </c>
      <c r="I274" s="228"/>
      <c r="J274" s="11"/>
      <c r="K274" s="12"/>
      <c r="L274" s="12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</row>
    <row r="275" spans="1:122" ht="19.350000000000001" customHeight="1" thickBot="1" x14ac:dyDescent="0.3">
      <c r="A275" s="264"/>
      <c r="B275" s="267"/>
      <c r="C275" s="86" t="s">
        <v>79</v>
      </c>
      <c r="D275" s="83">
        <f>E275/2</f>
        <v>7.68</v>
      </c>
      <c r="E275" s="229">
        <v>15.35</v>
      </c>
      <c r="F275" s="229"/>
      <c r="G275" s="84">
        <f t="shared" si="22"/>
        <v>7.68</v>
      </c>
      <c r="H275" s="230">
        <f t="shared" si="22"/>
        <v>15.35</v>
      </c>
      <c r="I275" s="231"/>
      <c r="J275" s="18"/>
      <c r="K275" s="12"/>
      <c r="L275" s="12"/>
    </row>
    <row r="276" spans="1:122" ht="19.350000000000001" customHeight="1" x14ac:dyDescent="0.25">
      <c r="A276" s="268" t="s">
        <v>199</v>
      </c>
      <c r="B276" s="269" t="s">
        <v>200</v>
      </c>
      <c r="C276" s="87" t="s">
        <v>76</v>
      </c>
      <c r="D276" s="76">
        <f>D277+D278+D279</f>
        <v>442.04</v>
      </c>
      <c r="E276" s="252">
        <f>E277+E278+E279</f>
        <v>884.06</v>
      </c>
      <c r="F276" s="252"/>
      <c r="G276" s="77">
        <f>G277+G278+G279</f>
        <v>442.04</v>
      </c>
      <c r="H276" s="253">
        <f>H277+H278+H279</f>
        <v>884.06</v>
      </c>
      <c r="I276" s="254"/>
      <c r="J276" s="18"/>
      <c r="K276" s="12"/>
      <c r="L276" s="12"/>
    </row>
    <row r="277" spans="1:122" s="14" customFormat="1" ht="19.350000000000001" customHeight="1" x14ac:dyDescent="0.25">
      <c r="A277" s="260"/>
      <c r="B277" s="266"/>
      <c r="C277" s="47" t="s">
        <v>77</v>
      </c>
      <c r="D277" s="78">
        <f>E277/2</f>
        <v>43.52</v>
      </c>
      <c r="E277" s="255">
        <v>87.03</v>
      </c>
      <c r="F277" s="255"/>
      <c r="G277" s="79">
        <f t="shared" ref="G277:H279" si="23">D277</f>
        <v>43.52</v>
      </c>
      <c r="H277" s="256">
        <f t="shared" si="23"/>
        <v>87.03</v>
      </c>
      <c r="I277" s="257"/>
      <c r="J277" s="18"/>
      <c r="K277" s="12"/>
      <c r="L277" s="12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</row>
    <row r="278" spans="1:122" s="14" customFormat="1" ht="19.350000000000001" customHeight="1" x14ac:dyDescent="0.25">
      <c r="A278" s="260"/>
      <c r="B278" s="266"/>
      <c r="C278" s="47" t="s">
        <v>78</v>
      </c>
      <c r="D278" s="80">
        <f>E278/2</f>
        <v>393.68</v>
      </c>
      <c r="E278" s="258">
        <v>787.36</v>
      </c>
      <c r="F278" s="258"/>
      <c r="G278" s="81">
        <f t="shared" si="23"/>
        <v>393.68</v>
      </c>
      <c r="H278" s="227">
        <f t="shared" si="23"/>
        <v>787.36</v>
      </c>
      <c r="I278" s="228"/>
      <c r="J278" s="18"/>
      <c r="K278" s="12"/>
      <c r="L278" s="12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</row>
    <row r="279" spans="1:122" ht="19.350000000000001" customHeight="1" thickBot="1" x14ac:dyDescent="0.3">
      <c r="A279" s="260"/>
      <c r="B279" s="266"/>
      <c r="C279" s="82" t="s">
        <v>79</v>
      </c>
      <c r="D279" s="83">
        <f>E279/2</f>
        <v>4.84</v>
      </c>
      <c r="E279" s="229">
        <v>9.67</v>
      </c>
      <c r="F279" s="229"/>
      <c r="G279" s="84">
        <f t="shared" si="23"/>
        <v>4.84</v>
      </c>
      <c r="H279" s="230">
        <f t="shared" si="23"/>
        <v>9.67</v>
      </c>
      <c r="I279" s="231"/>
      <c r="J279" s="18"/>
      <c r="K279" s="12"/>
      <c r="L279" s="12"/>
    </row>
    <row r="280" spans="1:122" ht="19.350000000000001" customHeight="1" x14ac:dyDescent="0.25">
      <c r="A280" s="259" t="s">
        <v>201</v>
      </c>
      <c r="B280" s="249" t="s">
        <v>202</v>
      </c>
      <c r="C280" s="85" t="s">
        <v>76</v>
      </c>
      <c r="D280" s="76">
        <f>D281+D282+D283</f>
        <v>3321.6</v>
      </c>
      <c r="E280" s="252">
        <f>E281+E282+E283</f>
        <v>6643.17</v>
      </c>
      <c r="F280" s="252"/>
      <c r="G280" s="77">
        <f>G281+G282+G283</f>
        <v>3321.6</v>
      </c>
      <c r="H280" s="253">
        <f>H281+H282+H283</f>
        <v>6643.17</v>
      </c>
      <c r="I280" s="254"/>
      <c r="J280" s="11"/>
      <c r="K280" s="12"/>
      <c r="L280" s="12"/>
    </row>
    <row r="281" spans="1:122" s="14" customFormat="1" ht="19.350000000000001" customHeight="1" x14ac:dyDescent="0.25">
      <c r="A281" s="260"/>
      <c r="B281" s="250"/>
      <c r="C281" s="47" t="s">
        <v>77</v>
      </c>
      <c r="D281" s="78">
        <f>E281/2</f>
        <v>119.89</v>
      </c>
      <c r="E281" s="255">
        <v>239.77</v>
      </c>
      <c r="F281" s="255"/>
      <c r="G281" s="79">
        <f t="shared" ref="G281:H283" si="24">D281</f>
        <v>119.89</v>
      </c>
      <c r="H281" s="256">
        <f t="shared" si="24"/>
        <v>239.77</v>
      </c>
      <c r="I281" s="257"/>
      <c r="J281" s="11"/>
      <c r="K281" s="12"/>
      <c r="L281" s="12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</row>
    <row r="282" spans="1:122" s="14" customFormat="1" ht="19.350000000000001" customHeight="1" x14ac:dyDescent="0.25">
      <c r="A282" s="260"/>
      <c r="B282" s="250"/>
      <c r="C282" s="47" t="s">
        <v>78</v>
      </c>
      <c r="D282" s="80">
        <f>E282/2</f>
        <v>3143.34</v>
      </c>
      <c r="E282" s="258">
        <v>6286.67</v>
      </c>
      <c r="F282" s="258"/>
      <c r="G282" s="81">
        <f t="shared" si="24"/>
        <v>3143.34</v>
      </c>
      <c r="H282" s="227">
        <f t="shared" si="24"/>
        <v>6286.67</v>
      </c>
      <c r="I282" s="228"/>
      <c r="J282" s="11"/>
      <c r="K282" s="12"/>
      <c r="L282" s="12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</row>
    <row r="283" spans="1:122" ht="19.350000000000001" customHeight="1" thickBot="1" x14ac:dyDescent="0.3">
      <c r="A283" s="260"/>
      <c r="B283" s="251"/>
      <c r="C283" s="82" t="s">
        <v>79</v>
      </c>
      <c r="D283" s="83">
        <f>E283/2</f>
        <v>58.37</v>
      </c>
      <c r="E283" s="229">
        <v>116.73</v>
      </c>
      <c r="F283" s="229"/>
      <c r="G283" s="84">
        <f t="shared" si="24"/>
        <v>58.37</v>
      </c>
      <c r="H283" s="230">
        <f t="shared" si="24"/>
        <v>116.73</v>
      </c>
      <c r="I283" s="231"/>
      <c r="J283" s="11"/>
      <c r="K283" s="12"/>
      <c r="L283" s="12"/>
    </row>
    <row r="284" spans="1:122" ht="19.350000000000001" customHeight="1" x14ac:dyDescent="0.25">
      <c r="A284" s="259" t="s">
        <v>203</v>
      </c>
      <c r="B284" s="249" t="s">
        <v>204</v>
      </c>
      <c r="C284" s="85" t="s">
        <v>76</v>
      </c>
      <c r="D284" s="76">
        <f>D285+D286+D287</f>
        <v>410</v>
      </c>
      <c r="E284" s="252">
        <f>E285+E286+E287</f>
        <v>819.98</v>
      </c>
      <c r="F284" s="252"/>
      <c r="G284" s="77">
        <f>G285+G286+G287</f>
        <v>410</v>
      </c>
      <c r="H284" s="253">
        <f>H285+H286+H287</f>
        <v>819.98</v>
      </c>
      <c r="I284" s="254"/>
      <c r="J284" s="11"/>
      <c r="K284" s="12"/>
      <c r="L284" s="12"/>
    </row>
    <row r="285" spans="1:122" s="14" customFormat="1" ht="19.350000000000001" customHeight="1" x14ac:dyDescent="0.25">
      <c r="A285" s="260"/>
      <c r="B285" s="250"/>
      <c r="C285" s="47" t="s">
        <v>77</v>
      </c>
      <c r="D285" s="78">
        <f>E285/2</f>
        <v>28.92</v>
      </c>
      <c r="E285" s="255">
        <v>57.83</v>
      </c>
      <c r="F285" s="255"/>
      <c r="G285" s="79">
        <f t="shared" ref="G285:H287" si="25">D285</f>
        <v>28.92</v>
      </c>
      <c r="H285" s="256">
        <f t="shared" si="25"/>
        <v>57.83</v>
      </c>
      <c r="I285" s="257"/>
      <c r="J285" s="11"/>
      <c r="K285" s="12"/>
      <c r="L285" s="12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</row>
    <row r="286" spans="1:122" s="14" customFormat="1" ht="19.350000000000001" customHeight="1" x14ac:dyDescent="0.25">
      <c r="A286" s="260"/>
      <c r="B286" s="250"/>
      <c r="C286" s="47" t="s">
        <v>78</v>
      </c>
      <c r="D286" s="80">
        <f>E286/2</f>
        <v>360.23</v>
      </c>
      <c r="E286" s="258">
        <v>720.45</v>
      </c>
      <c r="F286" s="258"/>
      <c r="G286" s="81">
        <f t="shared" si="25"/>
        <v>360.23</v>
      </c>
      <c r="H286" s="227">
        <f t="shared" si="25"/>
        <v>720.45</v>
      </c>
      <c r="I286" s="228"/>
      <c r="J286" s="11"/>
      <c r="K286" s="12"/>
      <c r="L286" s="12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</row>
    <row r="287" spans="1:122" ht="19.350000000000001" customHeight="1" thickBot="1" x14ac:dyDescent="0.3">
      <c r="A287" s="261"/>
      <c r="B287" s="251"/>
      <c r="C287" s="88" t="s">
        <v>79</v>
      </c>
      <c r="D287" s="83">
        <f>E287/2</f>
        <v>20.85</v>
      </c>
      <c r="E287" s="229">
        <v>41.7</v>
      </c>
      <c r="F287" s="229"/>
      <c r="G287" s="84">
        <f t="shared" si="25"/>
        <v>20.85</v>
      </c>
      <c r="H287" s="230">
        <f t="shared" si="25"/>
        <v>41.7</v>
      </c>
      <c r="I287" s="231"/>
      <c r="J287" s="11"/>
      <c r="K287" s="12"/>
      <c r="L287" s="12"/>
    </row>
    <row r="288" spans="1:122" ht="19.350000000000001" customHeight="1" x14ac:dyDescent="0.25">
      <c r="A288" s="246" t="s">
        <v>205</v>
      </c>
      <c r="B288" s="249" t="s">
        <v>206</v>
      </c>
      <c r="C288" s="85" t="s">
        <v>76</v>
      </c>
      <c r="D288" s="76">
        <f>D289+D290+D291</f>
        <v>1238.48</v>
      </c>
      <c r="E288" s="252">
        <v>2106.9</v>
      </c>
      <c r="F288" s="252"/>
      <c r="G288" s="77">
        <f>G289+G290+G291</f>
        <v>1053.46</v>
      </c>
      <c r="H288" s="253">
        <v>2106.9</v>
      </c>
      <c r="I288" s="254"/>
      <c r="J288" s="11"/>
      <c r="K288" s="12"/>
      <c r="L288" s="12"/>
    </row>
    <row r="289" spans="1:122" s="17" customFormat="1" ht="19.350000000000001" customHeight="1" x14ac:dyDescent="0.25">
      <c r="A289" s="247"/>
      <c r="B289" s="250"/>
      <c r="C289" s="56" t="s">
        <v>77</v>
      </c>
      <c r="D289" s="78">
        <f>E289/2</f>
        <v>36.54</v>
      </c>
      <c r="E289" s="255">
        <v>73.069999999999993</v>
      </c>
      <c r="F289" s="255"/>
      <c r="G289" s="79">
        <f>H289/2</f>
        <v>129.06</v>
      </c>
      <c r="H289" s="256">
        <v>258.11</v>
      </c>
      <c r="I289" s="257"/>
      <c r="J289" s="11"/>
      <c r="K289" s="12"/>
      <c r="L289" s="12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</row>
    <row r="290" spans="1:122" s="14" customFormat="1" ht="19.350000000000001" customHeight="1" x14ac:dyDescent="0.25">
      <c r="A290" s="247"/>
      <c r="B290" s="250"/>
      <c r="C290" s="47" t="s">
        <v>78</v>
      </c>
      <c r="D290" s="80">
        <f>E290/2</f>
        <v>1153.1300000000001</v>
      </c>
      <c r="E290" s="258">
        <v>2306.25</v>
      </c>
      <c r="F290" s="258"/>
      <c r="G290" s="81">
        <f>H290/2</f>
        <v>841.88</v>
      </c>
      <c r="H290" s="227">
        <v>1683.76</v>
      </c>
      <c r="I290" s="228"/>
      <c r="J290" s="11"/>
      <c r="K290" s="12"/>
      <c r="L290" s="12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</row>
    <row r="291" spans="1:122" ht="19.350000000000001" customHeight="1" thickBot="1" x14ac:dyDescent="0.3">
      <c r="A291" s="248"/>
      <c r="B291" s="251"/>
      <c r="C291" s="86" t="s">
        <v>79</v>
      </c>
      <c r="D291" s="83">
        <f>E291/2</f>
        <v>48.81</v>
      </c>
      <c r="E291" s="229">
        <v>97.61</v>
      </c>
      <c r="F291" s="229"/>
      <c r="G291" s="84">
        <f>H291/2</f>
        <v>82.52</v>
      </c>
      <c r="H291" s="230">
        <v>165.03</v>
      </c>
      <c r="I291" s="231"/>
      <c r="J291" s="11"/>
      <c r="K291" s="12"/>
      <c r="L291" s="12"/>
    </row>
    <row r="292" spans="1:122" ht="18" customHeight="1" x14ac:dyDescent="0.25">
      <c r="A292" s="232" t="s">
        <v>207</v>
      </c>
      <c r="B292" s="232"/>
      <c r="C292" s="232"/>
      <c r="D292" s="232"/>
      <c r="E292" s="232"/>
      <c r="F292" s="232"/>
      <c r="G292" s="232"/>
      <c r="H292" s="232"/>
      <c r="I292" s="232"/>
      <c r="J292" s="11"/>
      <c r="K292" s="11"/>
    </row>
    <row r="293" spans="1:122" ht="15" customHeight="1" x14ac:dyDescent="0.25">
      <c r="A293" s="232"/>
      <c r="B293" s="232"/>
      <c r="C293" s="232"/>
      <c r="D293" s="232"/>
      <c r="E293" s="232"/>
      <c r="F293" s="232"/>
      <c r="G293" s="232"/>
      <c r="H293" s="232"/>
      <c r="I293" s="232"/>
      <c r="J293" s="11"/>
      <c r="K293" s="11"/>
    </row>
    <row r="294" spans="1:122" ht="15" customHeight="1" x14ac:dyDescent="0.25">
      <c r="A294" s="232"/>
      <c r="B294" s="232"/>
      <c r="C294" s="232"/>
      <c r="D294" s="232"/>
      <c r="E294" s="232"/>
      <c r="F294" s="232"/>
      <c r="G294" s="232"/>
      <c r="H294" s="232"/>
      <c r="I294" s="232"/>
      <c r="J294" s="11"/>
      <c r="K294" s="11"/>
    </row>
    <row r="295" spans="1:122" ht="15" customHeight="1" x14ac:dyDescent="0.25">
      <c r="A295" s="232"/>
      <c r="B295" s="232"/>
      <c r="C295" s="232"/>
      <c r="D295" s="232"/>
      <c r="E295" s="232"/>
      <c r="F295" s="232"/>
      <c r="G295" s="232"/>
      <c r="H295" s="232"/>
      <c r="I295" s="232"/>
      <c r="J295" s="11"/>
      <c r="K295" s="11"/>
    </row>
    <row r="296" spans="1:122" ht="15" customHeight="1" x14ac:dyDescent="0.25">
      <c r="A296" s="232"/>
      <c r="B296" s="232"/>
      <c r="C296" s="232"/>
      <c r="D296" s="232"/>
      <c r="E296" s="232"/>
      <c r="F296" s="232"/>
      <c r="G296" s="232"/>
      <c r="H296" s="232"/>
      <c r="I296" s="232"/>
      <c r="J296" s="11"/>
      <c r="K296" s="11"/>
    </row>
    <row r="297" spans="1:122" ht="15" customHeight="1" x14ac:dyDescent="0.25">
      <c r="A297" s="232"/>
      <c r="B297" s="232"/>
      <c r="C297" s="232"/>
      <c r="D297" s="232"/>
      <c r="E297" s="232"/>
      <c r="F297" s="232"/>
      <c r="G297" s="232"/>
      <c r="H297" s="232"/>
      <c r="I297" s="232"/>
      <c r="J297" s="11"/>
      <c r="K297" s="11"/>
    </row>
    <row r="298" spans="1:122" ht="18" customHeight="1" x14ac:dyDescent="0.25">
      <c r="A298" s="232"/>
      <c r="B298" s="232"/>
      <c r="C298" s="232"/>
      <c r="D298" s="232"/>
      <c r="E298" s="232"/>
      <c r="F298" s="232"/>
      <c r="G298" s="232"/>
      <c r="H298" s="232"/>
      <c r="I298" s="232"/>
      <c r="J298" s="11"/>
      <c r="K298" s="11"/>
    </row>
    <row r="299" spans="1:122" ht="26.1" customHeight="1" x14ac:dyDescent="0.25">
      <c r="A299" s="232"/>
      <c r="B299" s="232"/>
      <c r="C299" s="232"/>
      <c r="D299" s="232"/>
      <c r="E299" s="232"/>
      <c r="F299" s="232"/>
      <c r="G299" s="232"/>
      <c r="H299" s="232"/>
      <c r="I299" s="232"/>
      <c r="J299" s="11"/>
      <c r="K299" s="11"/>
    </row>
    <row r="300" spans="1:122" ht="15" customHeight="1" x14ac:dyDescent="0.25">
      <c r="A300" s="232"/>
      <c r="B300" s="232"/>
      <c r="C300" s="232"/>
      <c r="D300" s="232"/>
      <c r="E300" s="232"/>
      <c r="F300" s="232"/>
      <c r="G300" s="232"/>
      <c r="H300" s="232"/>
      <c r="I300" s="232"/>
      <c r="J300" s="11"/>
      <c r="K300" s="11"/>
    </row>
    <row r="301" spans="1:122" ht="15" customHeight="1" x14ac:dyDescent="0.25">
      <c r="A301" s="232"/>
      <c r="B301" s="232"/>
      <c r="C301" s="232"/>
      <c r="D301" s="232"/>
      <c r="E301" s="232"/>
      <c r="F301" s="232"/>
      <c r="G301" s="232"/>
      <c r="H301" s="232"/>
      <c r="I301" s="232"/>
      <c r="J301" s="11"/>
      <c r="K301" s="11"/>
    </row>
    <row r="302" spans="1:122" ht="15" customHeight="1" x14ac:dyDescent="0.25">
      <c r="A302" s="232"/>
      <c r="B302" s="232"/>
      <c r="C302" s="232"/>
      <c r="D302" s="232"/>
      <c r="E302" s="232"/>
      <c r="F302" s="232"/>
      <c r="G302" s="232"/>
      <c r="H302" s="232"/>
      <c r="I302" s="232"/>
      <c r="J302" s="11"/>
      <c r="K302" s="11"/>
    </row>
    <row r="303" spans="1:122" x14ac:dyDescent="0.25">
      <c r="B303" s="89"/>
      <c r="C303" s="90"/>
      <c r="D303" s="90"/>
      <c r="E303" s="90"/>
      <c r="F303" s="233"/>
      <c r="G303" s="233"/>
      <c r="J303" s="11"/>
      <c r="K303" s="11"/>
    </row>
    <row r="304" spans="1:122" x14ac:dyDescent="0.25">
      <c r="J304" s="11"/>
      <c r="K304" s="11"/>
    </row>
  </sheetData>
  <mergeCells count="674">
    <mergeCell ref="B27:I27"/>
    <mergeCell ref="B28:C28"/>
    <mergeCell ref="B29:C29"/>
    <mergeCell ref="B30:C30"/>
    <mergeCell ref="B31:C31"/>
    <mergeCell ref="B32:C32"/>
    <mergeCell ref="L12:AA12"/>
    <mergeCell ref="A23:I23"/>
    <mergeCell ref="A24:C26"/>
    <mergeCell ref="D24:I24"/>
    <mergeCell ref="D25:F25"/>
    <mergeCell ref="G25:I25"/>
    <mergeCell ref="B16:I16"/>
    <mergeCell ref="B17:C17"/>
    <mergeCell ref="B18:C18"/>
    <mergeCell ref="B19:C19"/>
    <mergeCell ref="B20:C20"/>
    <mergeCell ref="B21:C21"/>
    <mergeCell ref="B33:I33"/>
    <mergeCell ref="A34:A37"/>
    <mergeCell ref="B34:B37"/>
    <mergeCell ref="E34:F34"/>
    <mergeCell ref="H34:I34"/>
    <mergeCell ref="E35:F35"/>
    <mergeCell ref="H35:I35"/>
    <mergeCell ref="E36:F36"/>
    <mergeCell ref="H36:I36"/>
    <mergeCell ref="E37:F37"/>
    <mergeCell ref="H37:I37"/>
    <mergeCell ref="A38:A41"/>
    <mergeCell ref="B38:B41"/>
    <mergeCell ref="E38:F38"/>
    <mergeCell ref="H38:I38"/>
    <mergeCell ref="E39:F39"/>
    <mergeCell ref="H39:I39"/>
    <mergeCell ref="E40:F40"/>
    <mergeCell ref="H40:I40"/>
    <mergeCell ref="E41:F41"/>
    <mergeCell ref="H41:I41"/>
    <mergeCell ref="A42:A45"/>
    <mergeCell ref="B42:B45"/>
    <mergeCell ref="E42:F42"/>
    <mergeCell ref="H42:I42"/>
    <mergeCell ref="E43:F43"/>
    <mergeCell ref="H43:I43"/>
    <mergeCell ref="E44:F44"/>
    <mergeCell ref="H44:I44"/>
    <mergeCell ref="E45:F45"/>
    <mergeCell ref="H45:I45"/>
    <mergeCell ref="A46:A49"/>
    <mergeCell ref="B46:B49"/>
    <mergeCell ref="E46:F46"/>
    <mergeCell ref="H46:I46"/>
    <mergeCell ref="E47:F47"/>
    <mergeCell ref="H47:I47"/>
    <mergeCell ref="E48:F48"/>
    <mergeCell ref="H48:I48"/>
    <mergeCell ref="E49:F49"/>
    <mergeCell ref="H49:I49"/>
    <mergeCell ref="A50:A53"/>
    <mergeCell ref="B50:B53"/>
    <mergeCell ref="E50:F50"/>
    <mergeCell ref="H50:I50"/>
    <mergeCell ref="E51:F51"/>
    <mergeCell ref="H51:I51"/>
    <mergeCell ref="E52:F52"/>
    <mergeCell ref="H52:I52"/>
    <mergeCell ref="E53:F53"/>
    <mergeCell ref="H53:I53"/>
    <mergeCell ref="A54:A57"/>
    <mergeCell ref="B54:B57"/>
    <mergeCell ref="E54:F54"/>
    <mergeCell ref="H54:I54"/>
    <mergeCell ref="E55:F55"/>
    <mergeCell ref="H55:I55"/>
    <mergeCell ref="E56:F56"/>
    <mergeCell ref="H56:I56"/>
    <mergeCell ref="E57:F57"/>
    <mergeCell ref="H57:I57"/>
    <mergeCell ref="A58:A61"/>
    <mergeCell ref="B58:B61"/>
    <mergeCell ref="E58:F58"/>
    <mergeCell ref="H58:I58"/>
    <mergeCell ref="E59:F59"/>
    <mergeCell ref="H59:I59"/>
    <mergeCell ref="E60:F60"/>
    <mergeCell ref="H60:I60"/>
    <mergeCell ref="E61:F61"/>
    <mergeCell ref="H61:I61"/>
    <mergeCell ref="A62:A65"/>
    <mergeCell ref="B62:B65"/>
    <mergeCell ref="E62:F62"/>
    <mergeCell ref="H62:I62"/>
    <mergeCell ref="E63:F63"/>
    <mergeCell ref="H63:I63"/>
    <mergeCell ref="E64:F64"/>
    <mergeCell ref="H64:I64"/>
    <mergeCell ref="E65:F65"/>
    <mergeCell ref="H65:I65"/>
    <mergeCell ref="A66:A69"/>
    <mergeCell ref="B66:B69"/>
    <mergeCell ref="E66:F66"/>
    <mergeCell ref="H66:I66"/>
    <mergeCell ref="E67:F67"/>
    <mergeCell ref="H67:I67"/>
    <mergeCell ref="E68:F68"/>
    <mergeCell ref="H68:I68"/>
    <mergeCell ref="E69:F69"/>
    <mergeCell ref="H69:I69"/>
    <mergeCell ref="A70:A73"/>
    <mergeCell ref="B70:B73"/>
    <mergeCell ref="E70:F70"/>
    <mergeCell ref="H70:I70"/>
    <mergeCell ref="E71:F71"/>
    <mergeCell ref="H71:I71"/>
    <mergeCell ref="E72:F72"/>
    <mergeCell ref="H72:I72"/>
    <mergeCell ref="E73:F73"/>
    <mergeCell ref="H73:I73"/>
    <mergeCell ref="A74:A77"/>
    <mergeCell ref="B74:B77"/>
    <mergeCell ref="E74:F74"/>
    <mergeCell ref="H74:I74"/>
    <mergeCell ref="E75:F75"/>
    <mergeCell ref="H75:I75"/>
    <mergeCell ref="E76:F76"/>
    <mergeCell ref="H76:I76"/>
    <mergeCell ref="E77:F77"/>
    <mergeCell ref="H77:I77"/>
    <mergeCell ref="A78:A81"/>
    <mergeCell ref="B78:B81"/>
    <mergeCell ref="E78:F78"/>
    <mergeCell ref="H78:I78"/>
    <mergeCell ref="E79:F79"/>
    <mergeCell ref="H79:I79"/>
    <mergeCell ref="E80:F80"/>
    <mergeCell ref="H80:I80"/>
    <mergeCell ref="E81:F81"/>
    <mergeCell ref="H81:I81"/>
    <mergeCell ref="B82:I82"/>
    <mergeCell ref="A83:A86"/>
    <mergeCell ref="B83:B86"/>
    <mergeCell ref="E83:F83"/>
    <mergeCell ref="H83:I83"/>
    <mergeCell ref="E84:F84"/>
    <mergeCell ref="H84:I84"/>
    <mergeCell ref="E85:F85"/>
    <mergeCell ref="H85:I85"/>
    <mergeCell ref="E86:F86"/>
    <mergeCell ref="H86:I86"/>
    <mergeCell ref="A87:A90"/>
    <mergeCell ref="B87:B90"/>
    <mergeCell ref="E87:F87"/>
    <mergeCell ref="H87:I87"/>
    <mergeCell ref="E88:F88"/>
    <mergeCell ref="H88:I88"/>
    <mergeCell ref="E89:F89"/>
    <mergeCell ref="H89:I89"/>
    <mergeCell ref="E90:F90"/>
    <mergeCell ref="H90:I90"/>
    <mergeCell ref="A91:A94"/>
    <mergeCell ref="B91:B94"/>
    <mergeCell ref="E91:F91"/>
    <mergeCell ref="H91:I91"/>
    <mergeCell ref="E92:F92"/>
    <mergeCell ref="H92:I92"/>
    <mergeCell ref="E93:F93"/>
    <mergeCell ref="H93:I93"/>
    <mergeCell ref="E94:F94"/>
    <mergeCell ref="H94:I94"/>
    <mergeCell ref="A95:A98"/>
    <mergeCell ref="B95:B98"/>
    <mergeCell ref="E95:F95"/>
    <mergeCell ref="H95:I95"/>
    <mergeCell ref="E96:F96"/>
    <mergeCell ref="H96:I96"/>
    <mergeCell ref="E97:F97"/>
    <mergeCell ref="H97:I97"/>
    <mergeCell ref="E98:F98"/>
    <mergeCell ref="H98:I98"/>
    <mergeCell ref="A99:A102"/>
    <mergeCell ref="B99:B102"/>
    <mergeCell ref="E99:F99"/>
    <mergeCell ref="H99:I99"/>
    <mergeCell ref="E100:F100"/>
    <mergeCell ref="H100:I100"/>
    <mergeCell ref="E101:F101"/>
    <mergeCell ref="H101:I101"/>
    <mergeCell ref="E102:F102"/>
    <mergeCell ref="H102:I102"/>
    <mergeCell ref="A103:A106"/>
    <mergeCell ref="B103:B106"/>
    <mergeCell ref="E103:F103"/>
    <mergeCell ref="H103:I103"/>
    <mergeCell ref="E104:F104"/>
    <mergeCell ref="H104:I104"/>
    <mergeCell ref="E105:F105"/>
    <mergeCell ref="H105:I105"/>
    <mergeCell ref="E106:F106"/>
    <mergeCell ref="H106:I106"/>
    <mergeCell ref="A107:A110"/>
    <mergeCell ref="B107:B110"/>
    <mergeCell ref="E107:F107"/>
    <mergeCell ref="H107:I107"/>
    <mergeCell ref="E108:F108"/>
    <mergeCell ref="H108:I108"/>
    <mergeCell ref="E109:F109"/>
    <mergeCell ref="H109:I109"/>
    <mergeCell ref="E110:F110"/>
    <mergeCell ref="H110:I110"/>
    <mergeCell ref="A111:A114"/>
    <mergeCell ref="B111:B114"/>
    <mergeCell ref="E111:F111"/>
    <mergeCell ref="H111:I111"/>
    <mergeCell ref="E112:F112"/>
    <mergeCell ref="H112:I112"/>
    <mergeCell ref="E113:F113"/>
    <mergeCell ref="H113:I113"/>
    <mergeCell ref="E114:F114"/>
    <mergeCell ref="H114:I114"/>
    <mergeCell ref="A115:A118"/>
    <mergeCell ref="B115:B118"/>
    <mergeCell ref="E115:F115"/>
    <mergeCell ref="H115:I115"/>
    <mergeCell ref="E116:F116"/>
    <mergeCell ref="H116:I116"/>
    <mergeCell ref="E117:F117"/>
    <mergeCell ref="H117:I117"/>
    <mergeCell ref="E118:F118"/>
    <mergeCell ref="H118:I118"/>
    <mergeCell ref="A119:A122"/>
    <mergeCell ref="B119:B122"/>
    <mergeCell ref="E119:F119"/>
    <mergeCell ref="H119:I119"/>
    <mergeCell ref="E120:F120"/>
    <mergeCell ref="H120:I120"/>
    <mergeCell ref="E121:F121"/>
    <mergeCell ref="H121:I121"/>
    <mergeCell ref="E122:F122"/>
    <mergeCell ref="H122:I122"/>
    <mergeCell ref="A123:A126"/>
    <mergeCell ref="B123:B126"/>
    <mergeCell ref="E123:F123"/>
    <mergeCell ref="H123:I123"/>
    <mergeCell ref="E124:F124"/>
    <mergeCell ref="H124:I124"/>
    <mergeCell ref="E125:F125"/>
    <mergeCell ref="H125:I125"/>
    <mergeCell ref="E126:F126"/>
    <mergeCell ref="H126:I126"/>
    <mergeCell ref="A127:A130"/>
    <mergeCell ref="B127:B130"/>
    <mergeCell ref="E127:F127"/>
    <mergeCell ref="H127:I127"/>
    <mergeCell ref="E128:F128"/>
    <mergeCell ref="H128:I128"/>
    <mergeCell ref="E129:F129"/>
    <mergeCell ref="H129:I129"/>
    <mergeCell ref="E130:F130"/>
    <mergeCell ref="H130:I130"/>
    <mergeCell ref="A131:A134"/>
    <mergeCell ref="B131:B134"/>
    <mergeCell ref="E131:F131"/>
    <mergeCell ref="H131:I131"/>
    <mergeCell ref="E132:F132"/>
    <mergeCell ref="H132:I132"/>
    <mergeCell ref="E133:F133"/>
    <mergeCell ref="H133:I133"/>
    <mergeCell ref="E134:F134"/>
    <mergeCell ref="H134:I134"/>
    <mergeCell ref="A135:A138"/>
    <mergeCell ref="B135:B138"/>
    <mergeCell ref="E135:F135"/>
    <mergeCell ref="H135:I135"/>
    <mergeCell ref="E136:F136"/>
    <mergeCell ref="H136:I136"/>
    <mergeCell ref="E137:F137"/>
    <mergeCell ref="H137:I137"/>
    <mergeCell ref="E138:F138"/>
    <mergeCell ref="H138:I138"/>
    <mergeCell ref="A139:A142"/>
    <mergeCell ref="B139:B142"/>
    <mergeCell ref="E139:F139"/>
    <mergeCell ref="H139:I139"/>
    <mergeCell ref="E140:F140"/>
    <mergeCell ref="H140:I140"/>
    <mergeCell ref="E141:F141"/>
    <mergeCell ref="H141:I141"/>
    <mergeCell ref="E142:F142"/>
    <mergeCell ref="H142:I142"/>
    <mergeCell ref="A143:A146"/>
    <mergeCell ref="B143:B146"/>
    <mergeCell ref="E143:F143"/>
    <mergeCell ref="H143:I143"/>
    <mergeCell ref="E144:F144"/>
    <mergeCell ref="H144:I144"/>
    <mergeCell ref="E145:F145"/>
    <mergeCell ref="H145:I145"/>
    <mergeCell ref="E146:F146"/>
    <mergeCell ref="H146:I146"/>
    <mergeCell ref="A147:A150"/>
    <mergeCell ref="B147:B150"/>
    <mergeCell ref="E147:F147"/>
    <mergeCell ref="H147:I147"/>
    <mergeCell ref="E148:F148"/>
    <mergeCell ref="H148:I148"/>
    <mergeCell ref="E149:F149"/>
    <mergeCell ref="H149:I149"/>
    <mergeCell ref="E150:F150"/>
    <mergeCell ref="H150:I150"/>
    <mergeCell ref="A151:A154"/>
    <mergeCell ref="B151:B154"/>
    <mergeCell ref="E151:F151"/>
    <mergeCell ref="H151:I151"/>
    <mergeCell ref="E152:F152"/>
    <mergeCell ref="H152:I152"/>
    <mergeCell ref="E153:F153"/>
    <mergeCell ref="H153:I153"/>
    <mergeCell ref="E154:F154"/>
    <mergeCell ref="H154:I154"/>
    <mergeCell ref="A155:A158"/>
    <mergeCell ref="B155:B158"/>
    <mergeCell ref="E155:F155"/>
    <mergeCell ref="H155:I155"/>
    <mergeCell ref="E156:F156"/>
    <mergeCell ref="H156:I156"/>
    <mergeCell ref="E157:F157"/>
    <mergeCell ref="H157:I157"/>
    <mergeCell ref="E158:F158"/>
    <mergeCell ref="H158:I158"/>
    <mergeCell ref="A159:A162"/>
    <mergeCell ref="B159:B162"/>
    <mergeCell ref="E159:F159"/>
    <mergeCell ref="H159:I159"/>
    <mergeCell ref="E160:F160"/>
    <mergeCell ref="H160:I160"/>
    <mergeCell ref="E161:F161"/>
    <mergeCell ref="H161:I161"/>
    <mergeCell ref="E162:F162"/>
    <mergeCell ref="H162:I162"/>
    <mergeCell ref="A163:A166"/>
    <mergeCell ref="B163:B166"/>
    <mergeCell ref="E163:F163"/>
    <mergeCell ref="H163:I163"/>
    <mergeCell ref="E164:F164"/>
    <mergeCell ref="H164:I164"/>
    <mergeCell ref="E165:F165"/>
    <mergeCell ref="H165:I165"/>
    <mergeCell ref="E166:F166"/>
    <mergeCell ref="H166:I166"/>
    <mergeCell ref="A167:A170"/>
    <mergeCell ref="B167:B170"/>
    <mergeCell ref="E167:F167"/>
    <mergeCell ref="H167:I167"/>
    <mergeCell ref="E168:F168"/>
    <mergeCell ref="H168:I168"/>
    <mergeCell ref="E169:F169"/>
    <mergeCell ref="H169:I169"/>
    <mergeCell ref="E170:F170"/>
    <mergeCell ref="H170:I170"/>
    <mergeCell ref="A171:A174"/>
    <mergeCell ref="B171:B174"/>
    <mergeCell ref="E171:F171"/>
    <mergeCell ref="H171:I171"/>
    <mergeCell ref="E172:F172"/>
    <mergeCell ref="H172:I172"/>
    <mergeCell ref="E173:F173"/>
    <mergeCell ref="H173:I173"/>
    <mergeCell ref="E174:F174"/>
    <mergeCell ref="H174:I174"/>
    <mergeCell ref="A175:A178"/>
    <mergeCell ref="B175:B178"/>
    <mergeCell ref="E175:F175"/>
    <mergeCell ref="H175:I175"/>
    <mergeCell ref="E176:F176"/>
    <mergeCell ref="H176:I176"/>
    <mergeCell ref="E177:F177"/>
    <mergeCell ref="H177:I177"/>
    <mergeCell ref="E178:F178"/>
    <mergeCell ref="H178:I178"/>
    <mergeCell ref="A179:A182"/>
    <mergeCell ref="B179:B182"/>
    <mergeCell ref="E179:F179"/>
    <mergeCell ref="H179:I179"/>
    <mergeCell ref="E180:F180"/>
    <mergeCell ref="H180:I180"/>
    <mergeCell ref="E181:F181"/>
    <mergeCell ref="H181:I181"/>
    <mergeCell ref="E182:F182"/>
    <mergeCell ref="H182:I182"/>
    <mergeCell ref="A183:A186"/>
    <mergeCell ref="B183:B186"/>
    <mergeCell ref="E183:F183"/>
    <mergeCell ref="H183:I183"/>
    <mergeCell ref="E184:F184"/>
    <mergeCell ref="H184:I184"/>
    <mergeCell ref="E185:F185"/>
    <mergeCell ref="H185:I185"/>
    <mergeCell ref="E186:F186"/>
    <mergeCell ref="H186:I186"/>
    <mergeCell ref="B187:I187"/>
    <mergeCell ref="A188:A191"/>
    <mergeCell ref="B188:B191"/>
    <mergeCell ref="E188:F188"/>
    <mergeCell ref="H188:I188"/>
    <mergeCell ref="E189:F189"/>
    <mergeCell ref="H189:I189"/>
    <mergeCell ref="E190:F190"/>
    <mergeCell ref="H190:I190"/>
    <mergeCell ref="E191:F191"/>
    <mergeCell ref="H191:I191"/>
    <mergeCell ref="A192:A195"/>
    <mergeCell ref="B192:B195"/>
    <mergeCell ref="E192:F192"/>
    <mergeCell ref="H192:I192"/>
    <mergeCell ref="E193:F193"/>
    <mergeCell ref="H193:I193"/>
    <mergeCell ref="E194:F194"/>
    <mergeCell ref="H194:I194"/>
    <mergeCell ref="E195:F195"/>
    <mergeCell ref="H195:I195"/>
    <mergeCell ref="A196:A199"/>
    <mergeCell ref="B196:B199"/>
    <mergeCell ref="E196:F196"/>
    <mergeCell ref="H196:I196"/>
    <mergeCell ref="E197:F197"/>
    <mergeCell ref="H197:I197"/>
    <mergeCell ref="E198:F198"/>
    <mergeCell ref="H198:I198"/>
    <mergeCell ref="E199:F199"/>
    <mergeCell ref="H199:I199"/>
    <mergeCell ref="A200:A203"/>
    <mergeCell ref="B200:B203"/>
    <mergeCell ref="E200:F200"/>
    <mergeCell ref="H200:I200"/>
    <mergeCell ref="E201:F201"/>
    <mergeCell ref="H201:I201"/>
    <mergeCell ref="E202:F202"/>
    <mergeCell ref="H202:I202"/>
    <mergeCell ref="E203:F203"/>
    <mergeCell ref="H203:I203"/>
    <mergeCell ref="A204:A207"/>
    <mergeCell ref="B204:B207"/>
    <mergeCell ref="E204:F204"/>
    <mergeCell ref="H204:I204"/>
    <mergeCell ref="E205:F205"/>
    <mergeCell ref="H205:I205"/>
    <mergeCell ref="E206:F206"/>
    <mergeCell ref="H206:I206"/>
    <mergeCell ref="E207:F207"/>
    <mergeCell ref="H207:I207"/>
    <mergeCell ref="A208:A211"/>
    <mergeCell ref="B208:B211"/>
    <mergeCell ref="E208:F208"/>
    <mergeCell ref="H208:I208"/>
    <mergeCell ref="E209:F209"/>
    <mergeCell ref="H209:I209"/>
    <mergeCell ref="E210:F210"/>
    <mergeCell ref="H210:I210"/>
    <mergeCell ref="E211:F211"/>
    <mergeCell ref="H211:I211"/>
    <mergeCell ref="A212:A215"/>
    <mergeCell ref="B212:B215"/>
    <mergeCell ref="E212:F212"/>
    <mergeCell ref="H212:I212"/>
    <mergeCell ref="E213:F213"/>
    <mergeCell ref="H213:I213"/>
    <mergeCell ref="E214:F214"/>
    <mergeCell ref="H214:I214"/>
    <mergeCell ref="E215:F215"/>
    <mergeCell ref="H215:I215"/>
    <mergeCell ref="A216:A219"/>
    <mergeCell ref="B216:B219"/>
    <mergeCell ref="E216:F216"/>
    <mergeCell ref="H216:I216"/>
    <mergeCell ref="E217:F217"/>
    <mergeCell ref="H217:I217"/>
    <mergeCell ref="E218:F218"/>
    <mergeCell ref="H218:I218"/>
    <mergeCell ref="E219:F219"/>
    <mergeCell ref="H219:I219"/>
    <mergeCell ref="A220:A223"/>
    <mergeCell ref="B220:B223"/>
    <mergeCell ref="E220:F220"/>
    <mergeCell ref="H220:I220"/>
    <mergeCell ref="E221:F221"/>
    <mergeCell ref="H221:I221"/>
    <mergeCell ref="E222:F222"/>
    <mergeCell ref="H222:I222"/>
    <mergeCell ref="E223:F223"/>
    <mergeCell ref="H223:I223"/>
    <mergeCell ref="A224:A227"/>
    <mergeCell ref="B224:B227"/>
    <mergeCell ref="E224:F224"/>
    <mergeCell ref="H224:I224"/>
    <mergeCell ref="E225:F225"/>
    <mergeCell ref="H225:I225"/>
    <mergeCell ref="E226:F226"/>
    <mergeCell ref="H226:I226"/>
    <mergeCell ref="E227:F227"/>
    <mergeCell ref="H227:I227"/>
    <mergeCell ref="A228:A231"/>
    <mergeCell ref="B228:B231"/>
    <mergeCell ref="E228:F228"/>
    <mergeCell ref="H228:I228"/>
    <mergeCell ref="E229:F229"/>
    <mergeCell ref="H229:I229"/>
    <mergeCell ref="E230:F230"/>
    <mergeCell ref="H230:I230"/>
    <mergeCell ref="E231:F231"/>
    <mergeCell ref="H231:I231"/>
    <mergeCell ref="A232:A235"/>
    <mergeCell ref="B232:B235"/>
    <mergeCell ref="E232:F232"/>
    <mergeCell ref="H232:I232"/>
    <mergeCell ref="E233:F233"/>
    <mergeCell ref="H233:I233"/>
    <mergeCell ref="E234:F234"/>
    <mergeCell ref="H234:I234"/>
    <mergeCell ref="E235:F235"/>
    <mergeCell ref="H235:I235"/>
    <mergeCell ref="A236:A239"/>
    <mergeCell ref="B236:B239"/>
    <mergeCell ref="E236:F236"/>
    <mergeCell ref="H236:I236"/>
    <mergeCell ref="E237:F237"/>
    <mergeCell ref="H237:I237"/>
    <mergeCell ref="E238:F238"/>
    <mergeCell ref="H238:I238"/>
    <mergeCell ref="E239:F239"/>
    <mergeCell ref="H239:I239"/>
    <mergeCell ref="A240:A243"/>
    <mergeCell ref="B240:B243"/>
    <mergeCell ref="E240:F240"/>
    <mergeCell ref="H240:I240"/>
    <mergeCell ref="E241:F241"/>
    <mergeCell ref="H241:I241"/>
    <mergeCell ref="E242:F242"/>
    <mergeCell ref="H242:I242"/>
    <mergeCell ref="E243:F243"/>
    <mergeCell ref="H243:I243"/>
    <mergeCell ref="A244:A247"/>
    <mergeCell ref="B244:B247"/>
    <mergeCell ref="E244:F244"/>
    <mergeCell ref="H244:I244"/>
    <mergeCell ref="E245:F245"/>
    <mergeCell ref="H245:I245"/>
    <mergeCell ref="E246:F246"/>
    <mergeCell ref="H246:I246"/>
    <mergeCell ref="E247:F247"/>
    <mergeCell ref="H247:I247"/>
    <mergeCell ref="A248:A251"/>
    <mergeCell ref="B248:B251"/>
    <mergeCell ref="E248:F248"/>
    <mergeCell ref="H248:I248"/>
    <mergeCell ref="E249:F249"/>
    <mergeCell ref="H249:I249"/>
    <mergeCell ref="E250:F250"/>
    <mergeCell ref="H250:I250"/>
    <mergeCell ref="E251:F251"/>
    <mergeCell ref="H251:I251"/>
    <mergeCell ref="A252:A255"/>
    <mergeCell ref="B252:B255"/>
    <mergeCell ref="E252:F252"/>
    <mergeCell ref="H252:I252"/>
    <mergeCell ref="E253:F253"/>
    <mergeCell ref="H253:I253"/>
    <mergeCell ref="E254:F254"/>
    <mergeCell ref="H254:I254"/>
    <mergeCell ref="E255:F255"/>
    <mergeCell ref="H255:I255"/>
    <mergeCell ref="A256:A259"/>
    <mergeCell ref="B256:B259"/>
    <mergeCell ref="E256:F256"/>
    <mergeCell ref="H256:I256"/>
    <mergeCell ref="E257:F257"/>
    <mergeCell ref="H257:I257"/>
    <mergeCell ref="E258:F258"/>
    <mergeCell ref="H258:I258"/>
    <mergeCell ref="E259:F259"/>
    <mergeCell ref="H259:I259"/>
    <mergeCell ref="A260:A263"/>
    <mergeCell ref="B260:B263"/>
    <mergeCell ref="E260:F260"/>
    <mergeCell ref="H260:I260"/>
    <mergeCell ref="E261:F261"/>
    <mergeCell ref="H261:I261"/>
    <mergeCell ref="E262:F262"/>
    <mergeCell ref="H262:I262"/>
    <mergeCell ref="E263:F263"/>
    <mergeCell ref="H263:I263"/>
    <mergeCell ref="A264:A267"/>
    <mergeCell ref="B264:B267"/>
    <mergeCell ref="E264:F264"/>
    <mergeCell ref="H264:I264"/>
    <mergeCell ref="E265:F265"/>
    <mergeCell ref="H265:I265"/>
    <mergeCell ref="E266:F266"/>
    <mergeCell ref="H266:I266"/>
    <mergeCell ref="E267:F267"/>
    <mergeCell ref="H267:I267"/>
    <mergeCell ref="A268:A271"/>
    <mergeCell ref="B268:B271"/>
    <mergeCell ref="E268:F268"/>
    <mergeCell ref="H268:I268"/>
    <mergeCell ref="E269:F269"/>
    <mergeCell ref="H269:I269"/>
    <mergeCell ref="E270:F270"/>
    <mergeCell ref="H270:I270"/>
    <mergeCell ref="E271:F271"/>
    <mergeCell ref="H271:I271"/>
    <mergeCell ref="E280:F280"/>
    <mergeCell ref="H280:I280"/>
    <mergeCell ref="E281:F281"/>
    <mergeCell ref="H281:I281"/>
    <mergeCell ref="E282:F282"/>
    <mergeCell ref="H274:I274"/>
    <mergeCell ref="E275:F275"/>
    <mergeCell ref="H275:I275"/>
    <mergeCell ref="A276:A279"/>
    <mergeCell ref="B276:B279"/>
    <mergeCell ref="E276:F276"/>
    <mergeCell ref="H276:I276"/>
    <mergeCell ref="E277:F277"/>
    <mergeCell ref="H277:I277"/>
    <mergeCell ref="E278:F278"/>
    <mergeCell ref="A292:I302"/>
    <mergeCell ref="F303:G303"/>
    <mergeCell ref="A12:I12"/>
    <mergeCell ref="A13:C15"/>
    <mergeCell ref="D13:I13"/>
    <mergeCell ref="D14:F14"/>
    <mergeCell ref="G14:I14"/>
    <mergeCell ref="H286:I286"/>
    <mergeCell ref="E287:F287"/>
    <mergeCell ref="H287:I287"/>
    <mergeCell ref="A288:A291"/>
    <mergeCell ref="B288:B291"/>
    <mergeCell ref="E288:F288"/>
    <mergeCell ref="H288:I288"/>
    <mergeCell ref="E289:F289"/>
    <mergeCell ref="H289:I289"/>
    <mergeCell ref="E290:F290"/>
    <mergeCell ref="H282:I282"/>
    <mergeCell ref="E283:F283"/>
    <mergeCell ref="H283:I283"/>
    <mergeCell ref="A284:A287"/>
    <mergeCell ref="B284:B287"/>
    <mergeCell ref="E284:F284"/>
    <mergeCell ref="H284:I284"/>
    <mergeCell ref="A6:I6"/>
    <mergeCell ref="A7:I7"/>
    <mergeCell ref="A8:I8"/>
    <mergeCell ref="A9:I9"/>
    <mergeCell ref="A10:I10"/>
    <mergeCell ref="A11:I11"/>
    <mergeCell ref="H290:I290"/>
    <mergeCell ref="E291:F291"/>
    <mergeCell ref="H291:I291"/>
    <mergeCell ref="E285:F285"/>
    <mergeCell ref="H285:I285"/>
    <mergeCell ref="E286:F286"/>
    <mergeCell ref="H278:I278"/>
    <mergeCell ref="E279:F279"/>
    <mergeCell ref="H279:I279"/>
    <mergeCell ref="A272:A275"/>
    <mergeCell ref="B272:B275"/>
    <mergeCell ref="E272:F272"/>
    <mergeCell ref="H272:I272"/>
    <mergeCell ref="E273:F273"/>
    <mergeCell ref="H273:I273"/>
    <mergeCell ref="E274:F274"/>
    <mergeCell ref="A280:A283"/>
    <mergeCell ref="B280:B28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9"/>
  <sheetViews>
    <sheetView zoomScale="75" zoomScaleNormal="75" workbookViewId="0">
      <selection activeCell="BP35" sqref="BP35"/>
    </sheetView>
  </sheetViews>
  <sheetFormatPr defaultColWidth="9.140625" defaultRowHeight="15" x14ac:dyDescent="0.25"/>
  <cols>
    <col min="1" max="9" width="0.85546875" style="141" customWidth="1"/>
    <col min="10" max="64" width="1" style="120" customWidth="1"/>
    <col min="65" max="65" width="7.42578125" style="120" customWidth="1"/>
    <col min="66" max="66" width="3.140625" style="120" customWidth="1"/>
    <col min="67" max="67" width="17.28515625" style="118" customWidth="1"/>
    <col min="68" max="68" width="14.42578125" style="119" customWidth="1"/>
    <col min="69" max="69" width="17.140625" style="119" customWidth="1"/>
    <col min="70" max="70" width="13.85546875" style="119" bestFit="1" customWidth="1"/>
    <col min="71" max="71" width="12.7109375" style="120" bestFit="1" customWidth="1"/>
    <col min="72" max="72" width="16.28515625" style="120" bestFit="1" customWidth="1"/>
    <col min="73" max="73" width="14.7109375" style="120" customWidth="1"/>
    <col min="74" max="74" width="9.140625" style="120"/>
    <col min="75" max="75" width="9.140625" style="121"/>
    <col min="76" max="76" width="0.7109375" style="121" customWidth="1"/>
    <col min="77" max="77" width="15.42578125" style="121" customWidth="1"/>
    <col min="78" max="78" width="15.140625" style="122" customWidth="1"/>
    <col min="79" max="79" width="15.28515625" style="122" customWidth="1"/>
    <col min="80" max="82" width="9.140625" style="122"/>
    <col min="83" max="83" width="16.140625" style="122" customWidth="1"/>
    <col min="84" max="84" width="15.28515625" style="122" customWidth="1"/>
    <col min="85" max="88" width="9.140625" style="122"/>
    <col min="89" max="89" width="11.85546875" style="122" customWidth="1"/>
    <col min="90" max="90" width="9.140625" style="122"/>
    <col min="91" max="91" width="13.85546875" style="122" customWidth="1"/>
    <col min="92" max="96" width="9.140625" style="122"/>
    <col min="97" max="104" width="9.140625" style="123"/>
    <col min="105" max="16384" width="9.140625" style="120"/>
  </cols>
  <sheetData>
    <row r="1" spans="1:104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7"/>
      <c r="BP1" s="6" t="s">
        <v>268</v>
      </c>
      <c r="BQ1" s="116"/>
    </row>
    <row r="2" spans="1:104" ht="16.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6" t="s">
        <v>44</v>
      </c>
      <c r="BQ2" s="157"/>
    </row>
    <row r="3" spans="1:104" ht="16.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6" t="s">
        <v>45</v>
      </c>
      <c r="BQ3" s="116"/>
    </row>
    <row r="4" spans="1:104" ht="16.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6" t="s">
        <v>46</v>
      </c>
      <c r="BQ4" s="116"/>
    </row>
    <row r="5" spans="1:104" ht="16.5" customHeight="1" x14ac:dyDescent="0.3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</row>
    <row r="6" spans="1:104" ht="22.5" customHeight="1" x14ac:dyDescent="0.25">
      <c r="A6" s="375" t="s">
        <v>269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</row>
    <row r="7" spans="1:104" ht="31.5" customHeight="1" x14ac:dyDescent="0.25">
      <c r="A7" s="395" t="s">
        <v>270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</row>
    <row r="8" spans="1:104" ht="14.1" x14ac:dyDescent="0.35">
      <c r="A8" s="396"/>
      <c r="B8" s="396"/>
      <c r="C8" s="396"/>
      <c r="D8" s="396"/>
      <c r="E8" s="396"/>
      <c r="F8" s="396"/>
      <c r="G8" s="396"/>
      <c r="H8" s="396"/>
      <c r="I8" s="396"/>
      <c r="BQ8" s="124"/>
    </row>
    <row r="9" spans="1:104" ht="100.5" customHeight="1" x14ac:dyDescent="0.25">
      <c r="A9" s="397"/>
      <c r="B9" s="398"/>
      <c r="C9" s="398"/>
      <c r="D9" s="398"/>
      <c r="E9" s="398"/>
      <c r="F9" s="398"/>
      <c r="G9" s="398"/>
      <c r="H9" s="398"/>
      <c r="I9" s="399"/>
      <c r="J9" s="376" t="s">
        <v>13</v>
      </c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8"/>
      <c r="BO9" s="125" t="s">
        <v>271</v>
      </c>
      <c r="BP9" s="126" t="s">
        <v>232</v>
      </c>
      <c r="BQ9" s="127" t="s">
        <v>272</v>
      </c>
      <c r="BR9" s="128"/>
      <c r="BS9" s="123"/>
    </row>
    <row r="10" spans="1:104" s="131" customFormat="1" ht="32.25" customHeight="1" x14ac:dyDescent="0.25">
      <c r="A10" s="360">
        <v>1</v>
      </c>
      <c r="B10" s="361"/>
      <c r="C10" s="361"/>
      <c r="D10" s="361"/>
      <c r="E10" s="361"/>
      <c r="F10" s="361"/>
      <c r="G10" s="361"/>
      <c r="H10" s="361"/>
      <c r="I10" s="362"/>
      <c r="J10" s="379" t="s">
        <v>64</v>
      </c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1"/>
      <c r="BR10" s="130"/>
      <c r="BW10" s="132"/>
      <c r="BX10" s="132"/>
      <c r="BY10" s="132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4"/>
      <c r="CT10" s="134"/>
      <c r="CU10" s="134"/>
      <c r="CV10" s="134"/>
      <c r="CW10" s="134"/>
      <c r="CX10" s="134"/>
      <c r="CY10" s="134"/>
      <c r="CZ10" s="134"/>
    </row>
    <row r="11" spans="1:104" s="131" customFormat="1" ht="17.100000000000001" customHeight="1" x14ac:dyDescent="0.25">
      <c r="A11" s="360"/>
      <c r="B11" s="361"/>
      <c r="C11" s="361"/>
      <c r="D11" s="361"/>
      <c r="E11" s="361"/>
      <c r="F11" s="361"/>
      <c r="G11" s="361"/>
      <c r="H11" s="361"/>
      <c r="I11" s="362"/>
      <c r="J11" s="363" t="s">
        <v>233</v>
      </c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5"/>
      <c r="BR11" s="130"/>
      <c r="BW11" s="132"/>
      <c r="BX11" s="132"/>
      <c r="BY11" s="132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4"/>
      <c r="CT11" s="134"/>
      <c r="CU11" s="134"/>
      <c r="CV11" s="134"/>
      <c r="CW11" s="134"/>
      <c r="CX11" s="134"/>
      <c r="CY11" s="134"/>
      <c r="CZ11" s="134"/>
    </row>
    <row r="12" spans="1:104" s="131" customFormat="1" ht="15" customHeight="1" x14ac:dyDescent="0.25">
      <c r="A12" s="366" t="s">
        <v>234</v>
      </c>
      <c r="B12" s="367"/>
      <c r="C12" s="367"/>
      <c r="D12" s="367"/>
      <c r="E12" s="367"/>
      <c r="F12" s="367"/>
      <c r="G12" s="367"/>
      <c r="H12" s="367"/>
      <c r="I12" s="368"/>
      <c r="J12" s="372" t="s">
        <v>235</v>
      </c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4"/>
      <c r="BO12" s="143">
        <v>516570.36</v>
      </c>
      <c r="BP12" s="139">
        <v>1421.7</v>
      </c>
      <c r="BQ12" s="139">
        <f t="shared" ref="BQ12:BQ14" si="0">BO12/BP12</f>
        <v>363.35</v>
      </c>
      <c r="BR12" s="130"/>
      <c r="BW12" s="144"/>
      <c r="BX12" s="144"/>
      <c r="BY12" s="144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4"/>
      <c r="CT12" s="134"/>
      <c r="CU12" s="134"/>
      <c r="CV12" s="134"/>
      <c r="CW12" s="134"/>
      <c r="CX12" s="134"/>
      <c r="CY12" s="134"/>
      <c r="CZ12" s="134"/>
    </row>
    <row r="13" spans="1:104" s="131" customFormat="1" ht="15" customHeight="1" x14ac:dyDescent="0.25">
      <c r="A13" s="382"/>
      <c r="B13" s="383"/>
      <c r="C13" s="383"/>
      <c r="D13" s="383"/>
      <c r="E13" s="383"/>
      <c r="F13" s="383"/>
      <c r="G13" s="383"/>
      <c r="H13" s="383"/>
      <c r="I13" s="384"/>
      <c r="J13" s="372" t="s">
        <v>236</v>
      </c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4"/>
      <c r="BO13" s="140">
        <v>109481.3</v>
      </c>
      <c r="BP13" s="139">
        <v>1505.4</v>
      </c>
      <c r="BQ13" s="139">
        <f t="shared" si="0"/>
        <v>72.73</v>
      </c>
      <c r="BR13" s="142"/>
      <c r="BW13" s="144"/>
      <c r="BX13" s="144"/>
      <c r="BY13" s="144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4"/>
      <c r="CT13" s="134"/>
      <c r="CU13" s="134"/>
      <c r="CV13" s="134"/>
      <c r="CW13" s="134"/>
      <c r="CX13" s="134"/>
      <c r="CY13" s="134"/>
      <c r="CZ13" s="134"/>
    </row>
    <row r="14" spans="1:104" s="131" customFormat="1" ht="15" customHeight="1" x14ac:dyDescent="0.25">
      <c r="A14" s="369"/>
      <c r="B14" s="370"/>
      <c r="C14" s="370"/>
      <c r="D14" s="370"/>
      <c r="E14" s="370"/>
      <c r="F14" s="370"/>
      <c r="G14" s="370"/>
      <c r="H14" s="370"/>
      <c r="I14" s="371"/>
      <c r="J14" s="372" t="s">
        <v>237</v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4"/>
      <c r="BO14" s="140">
        <v>25031.35</v>
      </c>
      <c r="BP14" s="139">
        <v>678</v>
      </c>
      <c r="BQ14" s="139">
        <f t="shared" si="0"/>
        <v>36.92</v>
      </c>
      <c r="BR14" s="130"/>
      <c r="BW14" s="144"/>
      <c r="BX14" s="144"/>
      <c r="BY14" s="144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4"/>
      <c r="CT14" s="134"/>
      <c r="CU14" s="134"/>
      <c r="CV14" s="134"/>
      <c r="CW14" s="134"/>
      <c r="CX14" s="134"/>
      <c r="CY14" s="134"/>
      <c r="CZ14" s="134"/>
    </row>
    <row r="15" spans="1:104" s="131" customFormat="1" ht="15" customHeight="1" x14ac:dyDescent="0.25">
      <c r="A15" s="135"/>
      <c r="B15" s="136"/>
      <c r="C15" s="136"/>
      <c r="D15" s="136"/>
      <c r="E15" s="136"/>
      <c r="F15" s="136"/>
      <c r="G15" s="136"/>
      <c r="H15" s="136"/>
      <c r="I15" s="137"/>
      <c r="J15" s="363" t="s">
        <v>238</v>
      </c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5"/>
      <c r="BR15" s="130"/>
      <c r="BW15" s="144"/>
      <c r="BX15" s="144"/>
      <c r="BY15" s="144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4"/>
      <c r="CT15" s="134"/>
      <c r="CU15" s="134"/>
      <c r="CV15" s="134"/>
      <c r="CW15" s="134"/>
      <c r="CX15" s="134"/>
      <c r="CY15" s="134"/>
      <c r="CZ15" s="134"/>
    </row>
    <row r="16" spans="1:104" s="131" customFormat="1" ht="15" customHeight="1" x14ac:dyDescent="0.25">
      <c r="A16" s="366" t="s">
        <v>234</v>
      </c>
      <c r="B16" s="367"/>
      <c r="C16" s="367"/>
      <c r="D16" s="367"/>
      <c r="E16" s="367"/>
      <c r="F16" s="367"/>
      <c r="G16" s="367"/>
      <c r="H16" s="367"/>
      <c r="I16" s="368"/>
      <c r="J16" s="372" t="s">
        <v>235</v>
      </c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4"/>
      <c r="BO16" s="143">
        <v>149972.04</v>
      </c>
      <c r="BP16" s="139">
        <v>246.6</v>
      </c>
      <c r="BQ16" s="139">
        <f t="shared" ref="BQ16:BQ17" si="1">BO16/BP16</f>
        <v>608.16</v>
      </c>
      <c r="BR16" s="130"/>
      <c r="BW16" s="144"/>
      <c r="BX16" s="144"/>
      <c r="BY16" s="144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4"/>
      <c r="CT16" s="134"/>
      <c r="CU16" s="134"/>
      <c r="CV16" s="134"/>
      <c r="CW16" s="134"/>
      <c r="CX16" s="134"/>
      <c r="CY16" s="134"/>
      <c r="CZ16" s="134"/>
    </row>
    <row r="17" spans="1:104" s="131" customFormat="1" ht="15" customHeight="1" x14ac:dyDescent="0.25">
      <c r="A17" s="369"/>
      <c r="B17" s="370"/>
      <c r="C17" s="370"/>
      <c r="D17" s="370"/>
      <c r="E17" s="370"/>
      <c r="F17" s="370"/>
      <c r="G17" s="370"/>
      <c r="H17" s="370"/>
      <c r="I17" s="371"/>
      <c r="J17" s="372" t="s">
        <v>236</v>
      </c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4"/>
      <c r="BO17" s="140">
        <v>21896.26</v>
      </c>
      <c r="BP17" s="139">
        <v>151</v>
      </c>
      <c r="BQ17" s="139">
        <f t="shared" si="1"/>
        <v>145.01</v>
      </c>
      <c r="BR17" s="130"/>
      <c r="BW17" s="144"/>
      <c r="BX17" s="144"/>
      <c r="BY17" s="144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4"/>
      <c r="CT17" s="134"/>
      <c r="CU17" s="134"/>
      <c r="CV17" s="134"/>
      <c r="CW17" s="134"/>
      <c r="CX17" s="134"/>
      <c r="CY17" s="134"/>
      <c r="CZ17" s="134"/>
    </row>
    <row r="18" spans="1:104" s="131" customFormat="1" ht="33.75" customHeight="1" x14ac:dyDescent="0.25">
      <c r="A18" s="388" t="s">
        <v>239</v>
      </c>
      <c r="B18" s="388"/>
      <c r="C18" s="388"/>
      <c r="D18" s="388"/>
      <c r="E18" s="388"/>
      <c r="F18" s="388"/>
      <c r="G18" s="388"/>
      <c r="H18" s="388"/>
      <c r="I18" s="388"/>
      <c r="J18" s="379" t="s">
        <v>240</v>
      </c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1"/>
      <c r="BR18" s="145"/>
      <c r="BS18" s="134"/>
      <c r="BT18" s="134"/>
      <c r="BU18" s="134"/>
      <c r="BV18" s="146"/>
      <c r="BW18" s="147"/>
      <c r="BX18" s="147"/>
      <c r="BY18" s="147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4"/>
      <c r="CT18" s="134"/>
      <c r="CU18" s="134"/>
      <c r="CV18" s="134"/>
      <c r="CW18" s="134"/>
      <c r="CX18" s="134"/>
      <c r="CY18" s="134"/>
      <c r="CZ18" s="134"/>
    </row>
    <row r="19" spans="1:104" s="131" customFormat="1" ht="15" customHeight="1" x14ac:dyDescent="0.25">
      <c r="A19" s="388" t="s">
        <v>19</v>
      </c>
      <c r="B19" s="388"/>
      <c r="C19" s="388"/>
      <c r="D19" s="388"/>
      <c r="E19" s="388"/>
      <c r="F19" s="388"/>
      <c r="G19" s="388"/>
      <c r="H19" s="388"/>
      <c r="I19" s="388"/>
      <c r="J19" s="389" t="s">
        <v>241</v>
      </c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139">
        <v>0</v>
      </c>
      <c r="BP19" s="138">
        <v>0</v>
      </c>
      <c r="BQ19" s="139">
        <v>0</v>
      </c>
      <c r="BR19" s="145"/>
      <c r="BS19" s="134"/>
      <c r="BT19" s="134"/>
      <c r="BU19" s="134"/>
      <c r="BV19" s="146"/>
      <c r="BW19" s="147"/>
      <c r="BX19" s="147"/>
      <c r="BY19" s="147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4"/>
      <c r="CT19" s="134"/>
      <c r="CU19" s="134"/>
      <c r="CV19" s="134"/>
      <c r="CW19" s="134"/>
      <c r="CX19" s="134"/>
      <c r="CY19" s="134"/>
      <c r="CZ19" s="134"/>
    </row>
    <row r="20" spans="1:104" s="131" customFormat="1" ht="18" customHeight="1" x14ac:dyDescent="0.25">
      <c r="A20" s="388" t="s">
        <v>242</v>
      </c>
      <c r="B20" s="388"/>
      <c r="C20" s="388"/>
      <c r="D20" s="388"/>
      <c r="E20" s="388"/>
      <c r="F20" s="388"/>
      <c r="G20" s="388"/>
      <c r="H20" s="388"/>
      <c r="I20" s="388"/>
      <c r="J20" s="389" t="s">
        <v>243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139">
        <v>0</v>
      </c>
      <c r="BP20" s="138">
        <v>0</v>
      </c>
      <c r="BQ20" s="139">
        <v>0</v>
      </c>
      <c r="BR20" s="145"/>
      <c r="BS20" s="134"/>
      <c r="BT20" s="134"/>
      <c r="BU20" s="134"/>
      <c r="BV20" s="146"/>
      <c r="BW20" s="147"/>
      <c r="BX20" s="147"/>
      <c r="BY20" s="147"/>
      <c r="BZ20" s="394"/>
      <c r="CA20" s="394"/>
      <c r="CB20" s="394"/>
      <c r="CC20" s="394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4"/>
      <c r="CT20" s="134"/>
      <c r="CU20" s="134"/>
      <c r="CV20" s="134"/>
      <c r="CW20" s="134"/>
      <c r="CX20" s="134"/>
      <c r="CY20" s="134"/>
      <c r="CZ20" s="134"/>
    </row>
    <row r="21" spans="1:104" s="131" customFormat="1" ht="18" customHeight="1" x14ac:dyDescent="0.25">
      <c r="A21" s="388" t="s">
        <v>242</v>
      </c>
      <c r="B21" s="388"/>
      <c r="C21" s="388"/>
      <c r="D21" s="388"/>
      <c r="E21" s="388"/>
      <c r="F21" s="388"/>
      <c r="G21" s="388"/>
      <c r="H21" s="388"/>
      <c r="I21" s="388"/>
      <c r="J21" s="389" t="s">
        <v>244</v>
      </c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139">
        <v>0</v>
      </c>
      <c r="BP21" s="138">
        <v>0</v>
      </c>
      <c r="BQ21" s="139">
        <v>0</v>
      </c>
      <c r="BR21" s="145"/>
      <c r="BS21" s="134"/>
      <c r="BT21" s="134"/>
      <c r="BU21" s="134"/>
      <c r="BV21" s="146"/>
      <c r="BW21" s="147"/>
      <c r="BX21" s="147"/>
      <c r="BY21" s="147"/>
      <c r="BZ21" s="148"/>
      <c r="CA21" s="148"/>
      <c r="CB21" s="148"/>
      <c r="CC21" s="148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4"/>
      <c r="CT21" s="134"/>
      <c r="CU21" s="134"/>
      <c r="CV21" s="134"/>
      <c r="CW21" s="134"/>
      <c r="CX21" s="134"/>
      <c r="CY21" s="134"/>
      <c r="CZ21" s="134"/>
    </row>
    <row r="22" spans="1:104" s="131" customFormat="1" ht="15" customHeight="1" x14ac:dyDescent="0.25">
      <c r="A22" s="388" t="s">
        <v>19</v>
      </c>
      <c r="B22" s="388"/>
      <c r="C22" s="388"/>
      <c r="D22" s="388"/>
      <c r="E22" s="388"/>
      <c r="F22" s="388"/>
      <c r="G22" s="388"/>
      <c r="H22" s="388"/>
      <c r="I22" s="388"/>
      <c r="J22" s="389" t="s">
        <v>245</v>
      </c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139">
        <v>0</v>
      </c>
      <c r="BP22" s="138">
        <v>0</v>
      </c>
      <c r="BQ22" s="139">
        <v>0</v>
      </c>
      <c r="BR22" s="145"/>
      <c r="BS22" s="134"/>
      <c r="BT22" s="134"/>
      <c r="BU22" s="134"/>
      <c r="BV22" s="146"/>
      <c r="BW22" s="147"/>
      <c r="BX22" s="147"/>
      <c r="BY22" s="147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4"/>
      <c r="CT22" s="134"/>
      <c r="CU22" s="134"/>
      <c r="CV22" s="134"/>
      <c r="CW22" s="134"/>
      <c r="CX22" s="134"/>
      <c r="CY22" s="134"/>
      <c r="CZ22" s="134"/>
    </row>
    <row r="23" spans="1:104" s="131" customFormat="1" ht="15" customHeight="1" x14ac:dyDescent="0.25">
      <c r="A23" s="388" t="s">
        <v>242</v>
      </c>
      <c r="B23" s="388"/>
      <c r="C23" s="388"/>
      <c r="D23" s="388"/>
      <c r="E23" s="388"/>
      <c r="F23" s="388"/>
      <c r="G23" s="388"/>
      <c r="H23" s="388"/>
      <c r="I23" s="388"/>
      <c r="J23" s="389" t="s">
        <v>246</v>
      </c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139">
        <v>0</v>
      </c>
      <c r="BP23" s="138">
        <v>0</v>
      </c>
      <c r="BQ23" s="139">
        <v>0</v>
      </c>
      <c r="BR23" s="145"/>
      <c r="BS23" s="134"/>
      <c r="BT23" s="134"/>
      <c r="BU23" s="134"/>
      <c r="BV23" s="146"/>
      <c r="BW23" s="147"/>
      <c r="BX23" s="147"/>
      <c r="BY23" s="147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4"/>
      <c r="CT23" s="134"/>
      <c r="CU23" s="134"/>
      <c r="CV23" s="134"/>
      <c r="CW23" s="134"/>
      <c r="CX23" s="134"/>
      <c r="CY23" s="134"/>
      <c r="CZ23" s="134"/>
    </row>
    <row r="24" spans="1:104" s="131" customFormat="1" ht="15" customHeight="1" x14ac:dyDescent="0.25">
      <c r="A24" s="388" t="s">
        <v>247</v>
      </c>
      <c r="B24" s="388"/>
      <c r="C24" s="388"/>
      <c r="D24" s="388"/>
      <c r="E24" s="388"/>
      <c r="F24" s="388"/>
      <c r="G24" s="388"/>
      <c r="H24" s="388"/>
      <c r="I24" s="388"/>
      <c r="J24" s="372" t="s">
        <v>202</v>
      </c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4"/>
      <c r="BO24" s="139">
        <v>0</v>
      </c>
      <c r="BP24" s="138">
        <v>0</v>
      </c>
      <c r="BQ24" s="139">
        <v>0</v>
      </c>
      <c r="BR24" s="145"/>
      <c r="BS24" s="134"/>
      <c r="BT24" s="134"/>
      <c r="BU24" s="134"/>
      <c r="BV24" s="146"/>
      <c r="BW24" s="147"/>
      <c r="BX24" s="147"/>
      <c r="BY24" s="147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4"/>
      <c r="CT24" s="134"/>
      <c r="CU24" s="134"/>
      <c r="CV24" s="134"/>
      <c r="CW24" s="134"/>
      <c r="CX24" s="134"/>
      <c r="CY24" s="134"/>
      <c r="CZ24" s="134"/>
    </row>
    <row r="25" spans="1:104" s="131" customFormat="1" ht="15" customHeight="1" x14ac:dyDescent="0.25">
      <c r="A25" s="388" t="s">
        <v>242</v>
      </c>
      <c r="B25" s="388"/>
      <c r="C25" s="388"/>
      <c r="D25" s="388"/>
      <c r="E25" s="388"/>
      <c r="F25" s="388"/>
      <c r="G25" s="388"/>
      <c r="H25" s="388"/>
      <c r="I25" s="388"/>
      <c r="J25" s="372" t="s">
        <v>204</v>
      </c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4"/>
      <c r="BO25" s="139">
        <v>0</v>
      </c>
      <c r="BP25" s="138">
        <v>0</v>
      </c>
      <c r="BQ25" s="139">
        <v>0</v>
      </c>
      <c r="BR25" s="145"/>
      <c r="BS25" s="134"/>
      <c r="BT25" s="134"/>
      <c r="BU25" s="134"/>
      <c r="BV25" s="146"/>
      <c r="BW25" s="147"/>
      <c r="BX25" s="147"/>
      <c r="BY25" s="147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4"/>
      <c r="CT25" s="134"/>
      <c r="CU25" s="134"/>
      <c r="CV25" s="134"/>
      <c r="CW25" s="134"/>
      <c r="CX25" s="134"/>
      <c r="CY25" s="134"/>
      <c r="CZ25" s="134"/>
    </row>
    <row r="26" spans="1:104" s="131" customFormat="1" ht="25.5" customHeight="1" x14ac:dyDescent="0.25">
      <c r="A26" s="388" t="s">
        <v>247</v>
      </c>
      <c r="B26" s="388"/>
      <c r="C26" s="388"/>
      <c r="D26" s="388"/>
      <c r="E26" s="388"/>
      <c r="F26" s="388"/>
      <c r="G26" s="388"/>
      <c r="H26" s="388"/>
      <c r="I26" s="388"/>
      <c r="J26" s="389" t="s">
        <v>248</v>
      </c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139">
        <v>0</v>
      </c>
      <c r="BP26" s="138">
        <v>0</v>
      </c>
      <c r="BQ26" s="139">
        <v>0</v>
      </c>
      <c r="BR26" s="145"/>
      <c r="BS26" s="134"/>
      <c r="BT26" s="134"/>
      <c r="BU26" s="134"/>
      <c r="BV26" s="134"/>
      <c r="BW26" s="133"/>
      <c r="BX26" s="132"/>
      <c r="BY26" s="132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4"/>
      <c r="CT26" s="134"/>
      <c r="CU26" s="134"/>
      <c r="CV26" s="134"/>
      <c r="CW26" s="134"/>
      <c r="CX26" s="134"/>
      <c r="CY26" s="134"/>
      <c r="CZ26" s="134"/>
    </row>
    <row r="27" spans="1:104" s="131" customFormat="1" ht="31.5" customHeight="1" x14ac:dyDescent="0.25">
      <c r="A27" s="360" t="s">
        <v>249</v>
      </c>
      <c r="B27" s="361"/>
      <c r="C27" s="361"/>
      <c r="D27" s="361"/>
      <c r="E27" s="361"/>
      <c r="F27" s="361"/>
      <c r="G27" s="361"/>
      <c r="H27" s="361"/>
      <c r="I27" s="362"/>
      <c r="J27" s="379" t="s">
        <v>250</v>
      </c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1"/>
      <c r="BR27" s="130"/>
      <c r="BW27" s="132"/>
      <c r="BX27" s="132"/>
      <c r="BY27" s="149"/>
      <c r="BZ27" s="148"/>
      <c r="CA27" s="148"/>
      <c r="CB27" s="148"/>
      <c r="CC27" s="148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4"/>
      <c r="CT27" s="134"/>
      <c r="CU27" s="134"/>
      <c r="CV27" s="134"/>
      <c r="CW27" s="134"/>
      <c r="CX27" s="134"/>
      <c r="CY27" s="134"/>
      <c r="CZ27" s="134"/>
    </row>
    <row r="28" spans="1:104" s="131" customFormat="1" ht="15" customHeight="1" x14ac:dyDescent="0.25">
      <c r="A28" s="388" t="s">
        <v>251</v>
      </c>
      <c r="B28" s="388"/>
      <c r="C28" s="388"/>
      <c r="D28" s="388"/>
      <c r="E28" s="388"/>
      <c r="F28" s="388"/>
      <c r="G28" s="388"/>
      <c r="H28" s="388"/>
      <c r="I28" s="388"/>
      <c r="J28" s="393" t="s">
        <v>252</v>
      </c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  <c r="BK28" s="393"/>
      <c r="BL28" s="393"/>
      <c r="BM28" s="393"/>
      <c r="BN28" s="393"/>
      <c r="BO28" s="139"/>
      <c r="BP28" s="138"/>
      <c r="BQ28" s="139"/>
      <c r="BR28" s="145"/>
      <c r="BS28" s="134"/>
      <c r="BT28" s="134"/>
      <c r="BU28" s="134"/>
      <c r="BV28" s="134"/>
      <c r="BW28" s="133"/>
      <c r="BX28" s="132"/>
      <c r="BY28" s="149"/>
      <c r="BZ28" s="148"/>
      <c r="CA28" s="148"/>
      <c r="CB28" s="148"/>
      <c r="CC28" s="148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4"/>
      <c r="CT28" s="134"/>
      <c r="CU28" s="134"/>
      <c r="CV28" s="134"/>
      <c r="CW28" s="134"/>
      <c r="CX28" s="134"/>
      <c r="CY28" s="134"/>
      <c r="CZ28" s="134"/>
    </row>
    <row r="29" spans="1:104" s="131" customFormat="1" ht="20.100000000000001" customHeight="1" x14ac:dyDescent="0.25">
      <c r="A29" s="388" t="s">
        <v>19</v>
      </c>
      <c r="B29" s="388"/>
      <c r="C29" s="388"/>
      <c r="D29" s="388"/>
      <c r="E29" s="388"/>
      <c r="F29" s="388"/>
      <c r="G29" s="388"/>
      <c r="H29" s="388"/>
      <c r="I29" s="388"/>
      <c r="J29" s="389" t="s">
        <v>253</v>
      </c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139">
        <v>1746946.2</v>
      </c>
      <c r="BP29" s="138">
        <v>185.56</v>
      </c>
      <c r="BQ29" s="139">
        <f>BO29/BP29</f>
        <v>9414.4500000000007</v>
      </c>
      <c r="BR29" s="145"/>
      <c r="BS29" s="134"/>
      <c r="BT29" s="134"/>
      <c r="BU29" s="134"/>
      <c r="BV29" s="134"/>
      <c r="BW29" s="133"/>
      <c r="BX29" s="132"/>
      <c r="BY29" s="132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4"/>
      <c r="CT29" s="134"/>
      <c r="CU29" s="134"/>
      <c r="CV29" s="134"/>
      <c r="CW29" s="134"/>
      <c r="CX29" s="134"/>
      <c r="CY29" s="134"/>
      <c r="CZ29" s="134"/>
    </row>
    <row r="30" spans="1:104" s="131" customFormat="1" ht="30" customHeight="1" x14ac:dyDescent="0.25">
      <c r="A30" s="388" t="s">
        <v>242</v>
      </c>
      <c r="B30" s="388"/>
      <c r="C30" s="388"/>
      <c r="D30" s="388"/>
      <c r="E30" s="388"/>
      <c r="F30" s="388"/>
      <c r="G30" s="388"/>
      <c r="H30" s="388"/>
      <c r="I30" s="388"/>
      <c r="J30" s="389" t="s">
        <v>252</v>
      </c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139">
        <v>3021767.05</v>
      </c>
      <c r="BP30" s="138">
        <v>248.5</v>
      </c>
      <c r="BQ30" s="139">
        <f>BO30/BP30</f>
        <v>12160.03</v>
      </c>
      <c r="BR30" s="145"/>
      <c r="BS30" s="134"/>
      <c r="BT30" s="134"/>
      <c r="BU30" s="134"/>
      <c r="BV30" s="134"/>
      <c r="BW30" s="133"/>
      <c r="BX30" s="132"/>
      <c r="BY30" s="132"/>
      <c r="BZ30" s="394"/>
      <c r="CA30" s="394"/>
      <c r="CB30" s="394"/>
      <c r="CC30" s="394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4"/>
      <c r="CT30" s="134"/>
      <c r="CU30" s="134"/>
      <c r="CV30" s="134"/>
      <c r="CW30" s="134"/>
      <c r="CX30" s="134"/>
      <c r="CY30" s="134"/>
      <c r="CZ30" s="134"/>
    </row>
    <row r="31" spans="1:104" s="131" customFormat="1" ht="24.6" customHeight="1" x14ac:dyDescent="0.25">
      <c r="A31" s="388" t="s">
        <v>254</v>
      </c>
      <c r="B31" s="388"/>
      <c r="C31" s="388"/>
      <c r="D31" s="388"/>
      <c r="E31" s="388"/>
      <c r="F31" s="388"/>
      <c r="G31" s="388"/>
      <c r="H31" s="388"/>
      <c r="I31" s="388"/>
      <c r="J31" s="393" t="s">
        <v>255</v>
      </c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139"/>
      <c r="BP31" s="138"/>
      <c r="BQ31" s="139"/>
      <c r="BR31" s="145"/>
      <c r="BS31" s="134"/>
      <c r="BT31" s="150"/>
      <c r="BU31" s="134"/>
      <c r="BV31" s="150"/>
      <c r="BW31" s="133"/>
      <c r="BX31" s="132"/>
      <c r="BY31" s="132"/>
      <c r="BZ31" s="148"/>
      <c r="CA31" s="148"/>
      <c r="CB31" s="148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4"/>
      <c r="CT31" s="134"/>
      <c r="CU31" s="134"/>
      <c r="CV31" s="134"/>
      <c r="CW31" s="134"/>
      <c r="CX31" s="134"/>
      <c r="CY31" s="134"/>
      <c r="CZ31" s="134"/>
    </row>
    <row r="32" spans="1:104" s="131" customFormat="1" ht="20.45" customHeight="1" x14ac:dyDescent="0.25">
      <c r="A32" s="388" t="s">
        <v>19</v>
      </c>
      <c r="B32" s="388"/>
      <c r="C32" s="388"/>
      <c r="D32" s="388"/>
      <c r="E32" s="388"/>
      <c r="F32" s="388"/>
      <c r="G32" s="388"/>
      <c r="H32" s="388"/>
      <c r="I32" s="388"/>
      <c r="J32" s="389" t="s">
        <v>256</v>
      </c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139">
        <v>1904523.58</v>
      </c>
      <c r="BP32" s="138">
        <v>101.67</v>
      </c>
      <c r="BQ32" s="139">
        <f>BO32/BP32</f>
        <v>18732.400000000001</v>
      </c>
      <c r="BR32" s="145"/>
      <c r="BS32" s="134"/>
      <c r="BT32" s="134"/>
      <c r="BU32" s="134"/>
      <c r="BV32" s="134"/>
      <c r="BW32" s="133"/>
      <c r="BX32" s="132"/>
      <c r="BY32" s="132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4"/>
      <c r="CT32" s="134"/>
      <c r="CU32" s="134"/>
      <c r="CV32" s="134"/>
      <c r="CW32" s="134"/>
      <c r="CX32" s="134"/>
      <c r="CY32" s="134"/>
      <c r="CZ32" s="134"/>
    </row>
    <row r="33" spans="1:104" s="131" customFormat="1" ht="22.5" customHeight="1" x14ac:dyDescent="0.25">
      <c r="A33" s="388" t="s">
        <v>242</v>
      </c>
      <c r="B33" s="388"/>
      <c r="C33" s="388"/>
      <c r="D33" s="388"/>
      <c r="E33" s="388"/>
      <c r="F33" s="388"/>
      <c r="G33" s="388"/>
      <c r="H33" s="388"/>
      <c r="I33" s="388"/>
      <c r="J33" s="389" t="s">
        <v>257</v>
      </c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139">
        <v>9890668.6999999993</v>
      </c>
      <c r="BP33" s="138">
        <v>530.79</v>
      </c>
      <c r="BQ33" s="139">
        <f>BO33/BP33</f>
        <v>18633.86</v>
      </c>
      <c r="BR33" s="145"/>
      <c r="BS33" s="134"/>
      <c r="BT33" s="134"/>
      <c r="BU33" s="134"/>
      <c r="BV33" s="134"/>
      <c r="BW33" s="133"/>
      <c r="BX33" s="132"/>
      <c r="BY33" s="132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4"/>
      <c r="CT33" s="134"/>
      <c r="CU33" s="134"/>
      <c r="CV33" s="134"/>
      <c r="CW33" s="134"/>
      <c r="CX33" s="134"/>
      <c r="CY33" s="134"/>
      <c r="CZ33" s="134"/>
    </row>
    <row r="34" spans="1:104" s="131" customFormat="1" ht="24.95" customHeight="1" x14ac:dyDescent="0.25">
      <c r="A34" s="388" t="s">
        <v>258</v>
      </c>
      <c r="B34" s="388"/>
      <c r="C34" s="388"/>
      <c r="D34" s="388"/>
      <c r="E34" s="388"/>
      <c r="F34" s="388"/>
      <c r="G34" s="388"/>
      <c r="H34" s="388"/>
      <c r="I34" s="388"/>
      <c r="J34" s="393" t="s">
        <v>259</v>
      </c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  <c r="BL34" s="393"/>
      <c r="BM34" s="393"/>
      <c r="BN34" s="393"/>
      <c r="BO34" s="139"/>
      <c r="BP34" s="138"/>
      <c r="BQ34" s="139"/>
      <c r="BR34" s="145"/>
      <c r="BS34" s="134"/>
      <c r="BT34" s="134"/>
      <c r="BU34" s="134"/>
      <c r="BV34" s="134"/>
      <c r="BW34" s="133"/>
      <c r="BX34" s="132"/>
      <c r="BY34" s="132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4"/>
      <c r="CT34" s="134"/>
      <c r="CU34" s="134"/>
      <c r="CV34" s="134"/>
      <c r="CW34" s="134"/>
      <c r="CX34" s="134"/>
      <c r="CY34" s="134"/>
      <c r="CZ34" s="134"/>
    </row>
    <row r="35" spans="1:104" s="131" customFormat="1" ht="17.45" customHeight="1" x14ac:dyDescent="0.25">
      <c r="A35" s="388" t="s">
        <v>247</v>
      </c>
      <c r="B35" s="388"/>
      <c r="C35" s="388"/>
      <c r="D35" s="388"/>
      <c r="E35" s="388"/>
      <c r="F35" s="388"/>
      <c r="G35" s="388"/>
      <c r="H35" s="388"/>
      <c r="I35" s="388"/>
      <c r="J35" s="372" t="s">
        <v>202</v>
      </c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4"/>
      <c r="BO35" s="139">
        <v>18844860.84</v>
      </c>
      <c r="BP35" s="138">
        <v>678</v>
      </c>
      <c r="BQ35" s="139">
        <f t="shared" ref="BQ35:BQ36" si="2">BO35/BP35</f>
        <v>27794.78</v>
      </c>
      <c r="BR35" s="130"/>
      <c r="BW35" s="132"/>
      <c r="BX35" s="132"/>
      <c r="BY35" s="132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4"/>
      <c r="CT35" s="134"/>
      <c r="CU35" s="134"/>
      <c r="CV35" s="134"/>
      <c r="CW35" s="134"/>
      <c r="CX35" s="134"/>
      <c r="CY35" s="134"/>
      <c r="CZ35" s="134"/>
    </row>
    <row r="36" spans="1:104" s="131" customFormat="1" ht="17.45" customHeight="1" x14ac:dyDescent="0.25">
      <c r="A36" s="388" t="s">
        <v>242</v>
      </c>
      <c r="B36" s="388"/>
      <c r="C36" s="388"/>
      <c r="D36" s="388"/>
      <c r="E36" s="388"/>
      <c r="F36" s="388"/>
      <c r="G36" s="388"/>
      <c r="H36" s="388"/>
      <c r="I36" s="388"/>
      <c r="J36" s="372" t="s">
        <v>204</v>
      </c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4"/>
      <c r="BO36" s="139">
        <v>2556912.42</v>
      </c>
      <c r="BP36" s="138">
        <v>711</v>
      </c>
      <c r="BQ36" s="139">
        <f t="shared" si="2"/>
        <v>3596.22</v>
      </c>
      <c r="BR36" s="130"/>
      <c r="BW36" s="132"/>
      <c r="BX36" s="132"/>
      <c r="BY36" s="132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4"/>
      <c r="CT36" s="134"/>
      <c r="CU36" s="134"/>
      <c r="CV36" s="134"/>
      <c r="CW36" s="134"/>
      <c r="CX36" s="134"/>
      <c r="CY36" s="134"/>
      <c r="CZ36" s="134"/>
    </row>
    <row r="37" spans="1:104" s="131" customFormat="1" ht="20.100000000000001" customHeight="1" x14ac:dyDescent="0.25">
      <c r="A37" s="388" t="s">
        <v>242</v>
      </c>
      <c r="B37" s="388"/>
      <c r="C37" s="388"/>
      <c r="D37" s="388"/>
      <c r="E37" s="388"/>
      <c r="F37" s="388"/>
      <c r="G37" s="388"/>
      <c r="H37" s="388"/>
      <c r="I37" s="388"/>
      <c r="J37" s="389" t="s">
        <v>244</v>
      </c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139">
        <v>2567124.2799999998</v>
      </c>
      <c r="BP37" s="138">
        <v>248.5</v>
      </c>
      <c r="BQ37" s="139">
        <f>BO37/BP37</f>
        <v>10330.48</v>
      </c>
      <c r="BR37" s="130"/>
      <c r="BW37" s="132"/>
      <c r="BX37" s="132"/>
      <c r="BY37" s="132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4"/>
      <c r="CT37" s="134"/>
      <c r="CU37" s="134"/>
      <c r="CV37" s="134"/>
      <c r="CW37" s="134"/>
      <c r="CX37" s="134"/>
      <c r="CY37" s="134"/>
      <c r="CZ37" s="134"/>
    </row>
    <row r="38" spans="1:104" s="131" customFormat="1" ht="38.1" customHeight="1" x14ac:dyDescent="0.25">
      <c r="A38" s="360" t="s">
        <v>260</v>
      </c>
      <c r="B38" s="361"/>
      <c r="C38" s="361"/>
      <c r="D38" s="361"/>
      <c r="E38" s="361"/>
      <c r="F38" s="361"/>
      <c r="G38" s="361"/>
      <c r="H38" s="361"/>
      <c r="I38" s="362"/>
      <c r="J38" s="379" t="s">
        <v>261</v>
      </c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1"/>
      <c r="BR38" s="142"/>
      <c r="BS38" s="151"/>
      <c r="BT38" s="151"/>
      <c r="BU38" s="151"/>
      <c r="BV38" s="151"/>
      <c r="BW38" s="132"/>
      <c r="BX38" s="132"/>
      <c r="BY38" s="132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4"/>
      <c r="CT38" s="134"/>
      <c r="CU38" s="134"/>
      <c r="CV38" s="134"/>
      <c r="CW38" s="134"/>
      <c r="CX38" s="134"/>
      <c r="CY38" s="134"/>
      <c r="CZ38" s="134"/>
    </row>
    <row r="39" spans="1:104" s="131" customFormat="1" ht="20.25" customHeight="1" x14ac:dyDescent="0.25">
      <c r="A39" s="390"/>
      <c r="B39" s="391"/>
      <c r="C39" s="391"/>
      <c r="D39" s="391"/>
      <c r="E39" s="391"/>
      <c r="F39" s="391"/>
      <c r="G39" s="391"/>
      <c r="H39" s="391"/>
      <c r="I39" s="392"/>
      <c r="J39" s="372" t="s">
        <v>248</v>
      </c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4"/>
      <c r="BO39" s="139">
        <v>7360442.6399999997</v>
      </c>
      <c r="BP39" s="138">
        <v>711</v>
      </c>
      <c r="BQ39" s="139">
        <f>BO39/BP39</f>
        <v>10352.24</v>
      </c>
      <c r="BR39" s="142"/>
      <c r="BS39" s="151"/>
      <c r="BT39" s="151"/>
      <c r="BU39" s="151"/>
      <c r="BV39" s="151"/>
      <c r="BW39" s="132"/>
      <c r="BX39" s="132"/>
      <c r="BY39" s="132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4"/>
      <c r="CT39" s="134"/>
      <c r="CU39" s="134"/>
      <c r="CV39" s="134"/>
      <c r="CW39" s="134"/>
      <c r="CX39" s="134"/>
      <c r="CY39" s="134"/>
      <c r="CZ39" s="134"/>
    </row>
    <row r="40" spans="1:104" s="131" customFormat="1" ht="33" customHeight="1" x14ac:dyDescent="0.25">
      <c r="A40" s="360" t="s">
        <v>262</v>
      </c>
      <c r="B40" s="361"/>
      <c r="C40" s="361"/>
      <c r="D40" s="361"/>
      <c r="E40" s="361"/>
      <c r="F40" s="361"/>
      <c r="G40" s="361"/>
      <c r="H40" s="361"/>
      <c r="I40" s="362"/>
      <c r="J40" s="379" t="s">
        <v>263</v>
      </c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1"/>
      <c r="BO40" s="139"/>
      <c r="BP40" s="138"/>
      <c r="BQ40" s="139"/>
      <c r="BR40" s="142"/>
      <c r="BS40" s="151"/>
      <c r="BT40" s="151"/>
      <c r="BU40" s="151"/>
      <c r="BV40" s="151"/>
      <c r="BW40" s="132"/>
      <c r="BX40" s="132"/>
      <c r="BY40" s="132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4"/>
      <c r="CT40" s="134"/>
      <c r="CU40" s="134"/>
      <c r="CV40" s="134"/>
      <c r="CW40" s="134"/>
      <c r="CX40" s="134"/>
      <c r="CY40" s="134"/>
      <c r="CZ40" s="134"/>
    </row>
    <row r="41" spans="1:104" s="131" customFormat="1" ht="15" hidden="1" customHeight="1" x14ac:dyDescent="0.35">
      <c r="A41" s="385"/>
      <c r="B41" s="386"/>
      <c r="C41" s="386"/>
      <c r="D41" s="386"/>
      <c r="E41" s="386"/>
      <c r="F41" s="386"/>
      <c r="G41" s="386"/>
      <c r="H41" s="386"/>
      <c r="I41" s="387"/>
      <c r="J41" s="372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4"/>
      <c r="BO41" s="139"/>
      <c r="BP41" s="138"/>
      <c r="BQ41" s="139"/>
      <c r="BR41" s="129"/>
      <c r="BS41" s="152"/>
      <c r="BT41" s="152"/>
      <c r="BU41" s="152"/>
      <c r="BV41" s="152"/>
      <c r="BW41" s="144"/>
      <c r="BX41" s="144"/>
      <c r="BY41" s="144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4"/>
      <c r="CT41" s="134"/>
      <c r="CU41" s="134"/>
      <c r="CV41" s="134"/>
      <c r="CW41" s="134"/>
      <c r="CX41" s="134"/>
      <c r="CY41" s="134"/>
      <c r="CZ41" s="134"/>
    </row>
    <row r="42" spans="1:104" s="131" customFormat="1" ht="15" customHeight="1" x14ac:dyDescent="0.25">
      <c r="A42" s="360" t="s">
        <v>264</v>
      </c>
      <c r="B42" s="361"/>
      <c r="C42" s="361"/>
      <c r="D42" s="361"/>
      <c r="E42" s="361"/>
      <c r="F42" s="361"/>
      <c r="G42" s="361"/>
      <c r="H42" s="361"/>
      <c r="I42" s="362"/>
      <c r="J42" s="379" t="s">
        <v>66</v>
      </c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1"/>
      <c r="BO42" s="139"/>
      <c r="BP42" s="138"/>
      <c r="BQ42" s="139"/>
      <c r="BR42" s="129"/>
      <c r="BS42" s="152"/>
      <c r="BT42" s="152"/>
      <c r="BU42" s="152"/>
      <c r="BV42" s="152"/>
      <c r="BW42" s="144"/>
      <c r="BX42" s="144"/>
      <c r="BY42" s="144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4"/>
      <c r="CT42" s="134"/>
      <c r="CU42" s="134"/>
      <c r="CV42" s="134"/>
      <c r="CW42" s="134"/>
      <c r="CX42" s="134"/>
      <c r="CY42" s="134"/>
      <c r="CZ42" s="134"/>
    </row>
    <row r="43" spans="1:104" s="131" customFormat="1" ht="15" customHeight="1" x14ac:dyDescent="0.25">
      <c r="A43" s="360"/>
      <c r="B43" s="361"/>
      <c r="C43" s="361"/>
      <c r="D43" s="361"/>
      <c r="E43" s="361"/>
      <c r="F43" s="361"/>
      <c r="G43" s="361"/>
      <c r="H43" s="361"/>
      <c r="I43" s="362"/>
      <c r="J43" s="363" t="s">
        <v>233</v>
      </c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5"/>
      <c r="BR43" s="129"/>
      <c r="BS43" s="152"/>
      <c r="BT43" s="152"/>
      <c r="BU43" s="152"/>
      <c r="BV43" s="152"/>
      <c r="BW43" s="144"/>
      <c r="BX43" s="144"/>
      <c r="BY43" s="144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4"/>
      <c r="CT43" s="134"/>
      <c r="CU43" s="134"/>
      <c r="CV43" s="134"/>
      <c r="CW43" s="134"/>
      <c r="CX43" s="134"/>
      <c r="CY43" s="134"/>
      <c r="CZ43" s="134"/>
    </row>
    <row r="44" spans="1:104" s="131" customFormat="1" ht="15" customHeight="1" x14ac:dyDescent="0.25">
      <c r="A44" s="366" t="s">
        <v>234</v>
      </c>
      <c r="B44" s="367"/>
      <c r="C44" s="367"/>
      <c r="D44" s="367"/>
      <c r="E44" s="367"/>
      <c r="F44" s="367"/>
      <c r="G44" s="367"/>
      <c r="H44" s="367"/>
      <c r="I44" s="368"/>
      <c r="J44" s="372" t="s">
        <v>235</v>
      </c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4"/>
      <c r="BO44" s="139">
        <v>260685.82</v>
      </c>
      <c r="BP44" s="139">
        <v>1421.7</v>
      </c>
      <c r="BQ44" s="139">
        <f t="shared" ref="BQ44:BQ46" si="3">BO44/BP44</f>
        <v>183.36</v>
      </c>
      <c r="BR44" s="153"/>
      <c r="BS44" s="154"/>
      <c r="BT44" s="154"/>
      <c r="BU44" s="154"/>
      <c r="BV44" s="154"/>
      <c r="BW44" s="144"/>
      <c r="BX44" s="144"/>
      <c r="BY44" s="144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4"/>
      <c r="CT44" s="134"/>
      <c r="CU44" s="134"/>
      <c r="CV44" s="134"/>
      <c r="CW44" s="134"/>
      <c r="CX44" s="134"/>
      <c r="CY44" s="134"/>
      <c r="CZ44" s="134"/>
    </row>
    <row r="45" spans="1:104" s="131" customFormat="1" ht="15" customHeight="1" x14ac:dyDescent="0.25">
      <c r="A45" s="382"/>
      <c r="B45" s="383"/>
      <c r="C45" s="383"/>
      <c r="D45" s="383"/>
      <c r="E45" s="383"/>
      <c r="F45" s="383"/>
      <c r="G45" s="383"/>
      <c r="H45" s="383"/>
      <c r="I45" s="384"/>
      <c r="J45" s="372" t="s">
        <v>236</v>
      </c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4"/>
      <c r="BO45" s="139">
        <v>61258.3</v>
      </c>
      <c r="BP45" s="139">
        <v>1505.4</v>
      </c>
      <c r="BQ45" s="139">
        <f t="shared" si="3"/>
        <v>40.69</v>
      </c>
      <c r="BR45" s="153"/>
      <c r="BS45" s="154"/>
      <c r="BT45" s="154"/>
      <c r="BU45" s="154"/>
      <c r="BV45" s="154"/>
      <c r="BW45" s="144"/>
      <c r="BX45" s="144"/>
      <c r="BY45" s="144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4"/>
      <c r="CT45" s="134"/>
      <c r="CU45" s="134"/>
      <c r="CV45" s="134"/>
      <c r="CW45" s="134"/>
      <c r="CX45" s="134"/>
      <c r="CY45" s="134"/>
      <c r="CZ45" s="134"/>
    </row>
    <row r="46" spans="1:104" s="131" customFormat="1" ht="15" customHeight="1" x14ac:dyDescent="0.25">
      <c r="A46" s="369"/>
      <c r="B46" s="370"/>
      <c r="C46" s="370"/>
      <c r="D46" s="370"/>
      <c r="E46" s="370"/>
      <c r="F46" s="370"/>
      <c r="G46" s="370"/>
      <c r="H46" s="370"/>
      <c r="I46" s="371"/>
      <c r="J46" s="372" t="s">
        <v>237</v>
      </c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4"/>
      <c r="BO46" s="139">
        <v>12660.23</v>
      </c>
      <c r="BP46" s="139">
        <v>678</v>
      </c>
      <c r="BQ46" s="139">
        <f t="shared" si="3"/>
        <v>18.670000000000002</v>
      </c>
      <c r="BR46" s="153"/>
      <c r="BS46" s="154"/>
      <c r="BT46" s="154"/>
      <c r="BU46" s="154"/>
      <c r="BV46" s="154"/>
      <c r="BW46" s="144"/>
      <c r="BX46" s="144"/>
      <c r="BY46" s="144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4"/>
      <c r="CT46" s="134"/>
      <c r="CU46" s="134"/>
      <c r="CV46" s="134"/>
      <c r="CW46" s="134"/>
      <c r="CX46" s="134"/>
      <c r="CY46" s="134"/>
      <c r="CZ46" s="134"/>
    </row>
    <row r="47" spans="1:104" s="131" customFormat="1" ht="15" customHeight="1" x14ac:dyDescent="0.25">
      <c r="A47" s="360"/>
      <c r="B47" s="361"/>
      <c r="C47" s="361"/>
      <c r="D47" s="361"/>
      <c r="E47" s="361"/>
      <c r="F47" s="361"/>
      <c r="G47" s="361"/>
      <c r="H47" s="361"/>
      <c r="I47" s="362"/>
      <c r="J47" s="363" t="s">
        <v>238</v>
      </c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5"/>
      <c r="BR47" s="153"/>
      <c r="BS47" s="154"/>
      <c r="BT47" s="154"/>
      <c r="BU47" s="154"/>
      <c r="BV47" s="154"/>
      <c r="BW47" s="144"/>
      <c r="BX47" s="144"/>
      <c r="BY47" s="144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4"/>
      <c r="CT47" s="134"/>
      <c r="CU47" s="134"/>
      <c r="CV47" s="134"/>
      <c r="CW47" s="134"/>
      <c r="CX47" s="134"/>
      <c r="CY47" s="134"/>
      <c r="CZ47" s="134"/>
    </row>
    <row r="48" spans="1:104" s="131" customFormat="1" ht="15" customHeight="1" x14ac:dyDescent="0.25">
      <c r="A48" s="366" t="s">
        <v>234</v>
      </c>
      <c r="B48" s="367"/>
      <c r="C48" s="367"/>
      <c r="D48" s="367"/>
      <c r="E48" s="367"/>
      <c r="F48" s="367"/>
      <c r="G48" s="367"/>
      <c r="H48" s="367"/>
      <c r="I48" s="368"/>
      <c r="J48" s="372" t="s">
        <v>235</v>
      </c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3"/>
      <c r="BG48" s="373"/>
      <c r="BH48" s="373"/>
      <c r="BI48" s="373"/>
      <c r="BJ48" s="373"/>
      <c r="BK48" s="373"/>
      <c r="BL48" s="373"/>
      <c r="BM48" s="373"/>
      <c r="BN48" s="374"/>
      <c r="BO48" s="139">
        <v>75682.98</v>
      </c>
      <c r="BP48" s="139">
        <v>246.6</v>
      </c>
      <c r="BQ48" s="139">
        <f t="shared" ref="BQ48:BQ49" si="4">BO48/BP48</f>
        <v>306.91000000000003</v>
      </c>
      <c r="BR48" s="153"/>
      <c r="BS48" s="154"/>
      <c r="BT48" s="154"/>
      <c r="BU48" s="154"/>
      <c r="BV48" s="154"/>
      <c r="BW48" s="144"/>
      <c r="BX48" s="144"/>
      <c r="BY48" s="144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4"/>
      <c r="CT48" s="134"/>
      <c r="CU48" s="134"/>
      <c r="CV48" s="134"/>
      <c r="CW48" s="134"/>
      <c r="CX48" s="134"/>
      <c r="CY48" s="134"/>
      <c r="CZ48" s="134"/>
    </row>
    <row r="49" spans="1:104" s="131" customFormat="1" ht="15" customHeight="1" x14ac:dyDescent="0.25">
      <c r="A49" s="369"/>
      <c r="B49" s="370"/>
      <c r="C49" s="370"/>
      <c r="D49" s="370"/>
      <c r="E49" s="370"/>
      <c r="F49" s="370"/>
      <c r="G49" s="370"/>
      <c r="H49" s="370"/>
      <c r="I49" s="371"/>
      <c r="J49" s="372" t="s">
        <v>236</v>
      </c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373"/>
      <c r="BK49" s="373"/>
      <c r="BL49" s="373"/>
      <c r="BM49" s="373"/>
      <c r="BN49" s="374"/>
      <c r="BO49" s="139">
        <v>12251.66</v>
      </c>
      <c r="BP49" s="139">
        <v>151</v>
      </c>
      <c r="BQ49" s="139">
        <f t="shared" si="4"/>
        <v>81.14</v>
      </c>
      <c r="BR49" s="153"/>
      <c r="BS49" s="154"/>
      <c r="BT49" s="154"/>
      <c r="BU49" s="154"/>
      <c r="BV49" s="154"/>
      <c r="BW49" s="144"/>
      <c r="BX49" s="144"/>
      <c r="BY49" s="144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4"/>
      <c r="CT49" s="134"/>
      <c r="CU49" s="134"/>
      <c r="CV49" s="134"/>
      <c r="CW49" s="134"/>
      <c r="CX49" s="134"/>
      <c r="CY49" s="134"/>
      <c r="CZ49" s="134"/>
    </row>
    <row r="50" spans="1:104" s="131" customFormat="1" ht="54" customHeight="1" x14ac:dyDescent="0.25">
      <c r="A50" s="360" t="s">
        <v>265</v>
      </c>
      <c r="B50" s="361"/>
      <c r="C50" s="361"/>
      <c r="D50" s="361"/>
      <c r="E50" s="361"/>
      <c r="F50" s="361"/>
      <c r="G50" s="361"/>
      <c r="H50" s="361"/>
      <c r="I50" s="362"/>
      <c r="J50" s="379" t="s">
        <v>266</v>
      </c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1"/>
      <c r="BO50" s="140"/>
      <c r="BP50" s="138"/>
      <c r="BQ50" s="139"/>
      <c r="BR50" s="153"/>
      <c r="BS50" s="154"/>
      <c r="BT50" s="154"/>
      <c r="BU50" s="154"/>
      <c r="BV50" s="154"/>
      <c r="BW50" s="144"/>
      <c r="BX50" s="144"/>
      <c r="BY50" s="144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4"/>
      <c r="CT50" s="134"/>
      <c r="CU50" s="134"/>
      <c r="CV50" s="134"/>
      <c r="CW50" s="134"/>
      <c r="CX50" s="134"/>
      <c r="CY50" s="134"/>
      <c r="CZ50" s="134"/>
    </row>
    <row r="51" spans="1:104" s="131" customFormat="1" ht="31.5" customHeight="1" x14ac:dyDescent="0.25">
      <c r="A51" s="360" t="s">
        <v>267</v>
      </c>
      <c r="B51" s="361"/>
      <c r="C51" s="361"/>
      <c r="D51" s="361"/>
      <c r="E51" s="361"/>
      <c r="F51" s="361"/>
      <c r="G51" s="361"/>
      <c r="H51" s="361"/>
      <c r="I51" s="362"/>
      <c r="J51" s="379" t="s">
        <v>70</v>
      </c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1"/>
      <c r="BO51" s="140"/>
      <c r="BP51" s="138"/>
      <c r="BQ51" s="139"/>
      <c r="BR51" s="153"/>
      <c r="BS51" s="154"/>
      <c r="BT51" s="154"/>
      <c r="BU51" s="154"/>
      <c r="BV51" s="154"/>
      <c r="BW51" s="144"/>
      <c r="BX51" s="144"/>
      <c r="BY51" s="144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4"/>
      <c r="CT51" s="134"/>
      <c r="CU51" s="134"/>
      <c r="CV51" s="134"/>
      <c r="CW51" s="134"/>
      <c r="CX51" s="134"/>
      <c r="CY51" s="134"/>
      <c r="CZ51" s="134"/>
    </row>
    <row r="52" spans="1:104" s="131" customFormat="1" ht="15" customHeight="1" x14ac:dyDescent="0.25">
      <c r="A52" s="360"/>
      <c r="B52" s="361"/>
      <c r="C52" s="361"/>
      <c r="D52" s="361"/>
      <c r="E52" s="361"/>
      <c r="F52" s="361"/>
      <c r="G52" s="361"/>
      <c r="H52" s="361"/>
      <c r="I52" s="362"/>
      <c r="J52" s="363" t="s">
        <v>233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5"/>
      <c r="BR52" s="153"/>
      <c r="BS52" s="154"/>
      <c r="BT52" s="154"/>
      <c r="BU52" s="154"/>
      <c r="BV52" s="154"/>
      <c r="BW52" s="144"/>
      <c r="BX52" s="144"/>
      <c r="BY52" s="144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4"/>
      <c r="CT52" s="134"/>
      <c r="CU52" s="134"/>
      <c r="CV52" s="134"/>
      <c r="CW52" s="134"/>
      <c r="CX52" s="134"/>
      <c r="CY52" s="134"/>
      <c r="CZ52" s="134"/>
    </row>
    <row r="53" spans="1:104" s="131" customFormat="1" ht="15" customHeight="1" x14ac:dyDescent="0.25">
      <c r="A53" s="366" t="s">
        <v>234</v>
      </c>
      <c r="B53" s="367"/>
      <c r="C53" s="367"/>
      <c r="D53" s="367"/>
      <c r="E53" s="367"/>
      <c r="F53" s="367"/>
      <c r="G53" s="367"/>
      <c r="H53" s="367"/>
      <c r="I53" s="368"/>
      <c r="J53" s="372" t="s">
        <v>235</v>
      </c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373"/>
      <c r="BJ53" s="373"/>
      <c r="BK53" s="373"/>
      <c r="BL53" s="373"/>
      <c r="BM53" s="373"/>
      <c r="BN53" s="374"/>
      <c r="BO53" s="139">
        <v>231993.15</v>
      </c>
      <c r="BP53" s="139">
        <v>1421.7</v>
      </c>
      <c r="BQ53" s="139">
        <f>BO53/BP53</f>
        <v>163.18</v>
      </c>
      <c r="BR53" s="153"/>
      <c r="BS53" s="154"/>
      <c r="BT53" s="154"/>
      <c r="BU53" s="154"/>
      <c r="BV53" s="154"/>
      <c r="BW53" s="144"/>
      <c r="BX53" s="144"/>
      <c r="BY53" s="144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4"/>
      <c r="CT53" s="134"/>
      <c r="CU53" s="134"/>
      <c r="CV53" s="134"/>
      <c r="CW53" s="134"/>
      <c r="CX53" s="134"/>
      <c r="CY53" s="134"/>
      <c r="CZ53" s="134"/>
    </row>
    <row r="54" spans="1:104" s="131" customFormat="1" ht="15" customHeight="1" x14ac:dyDescent="0.25">
      <c r="A54" s="382"/>
      <c r="B54" s="383"/>
      <c r="C54" s="383"/>
      <c r="D54" s="383"/>
      <c r="E54" s="383"/>
      <c r="F54" s="383"/>
      <c r="G54" s="383"/>
      <c r="H54" s="383"/>
      <c r="I54" s="384"/>
      <c r="J54" s="372" t="s">
        <v>236</v>
      </c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4"/>
      <c r="BO54" s="139">
        <v>114642.45</v>
      </c>
      <c r="BP54" s="139">
        <v>1505.4</v>
      </c>
      <c r="BQ54" s="139">
        <f t="shared" ref="BQ54:BQ55" si="5">BO54/BP54</f>
        <v>76.150000000000006</v>
      </c>
      <c r="BR54" s="153"/>
      <c r="BS54" s="154"/>
      <c r="BT54" s="154"/>
      <c r="BU54" s="154"/>
      <c r="BV54" s="154"/>
      <c r="BW54" s="144"/>
      <c r="BX54" s="144"/>
      <c r="BY54" s="144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4"/>
      <c r="CT54" s="134"/>
      <c r="CU54" s="134"/>
      <c r="CV54" s="134"/>
      <c r="CW54" s="134"/>
      <c r="CX54" s="134"/>
      <c r="CY54" s="134"/>
      <c r="CZ54" s="134"/>
    </row>
    <row r="55" spans="1:104" s="131" customFormat="1" ht="15" customHeight="1" x14ac:dyDescent="0.25">
      <c r="A55" s="369"/>
      <c r="B55" s="370"/>
      <c r="C55" s="370"/>
      <c r="D55" s="370"/>
      <c r="E55" s="370"/>
      <c r="F55" s="370"/>
      <c r="G55" s="370"/>
      <c r="H55" s="370"/>
      <c r="I55" s="371"/>
      <c r="J55" s="372" t="s">
        <v>237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3"/>
      <c r="BL55" s="373"/>
      <c r="BM55" s="373"/>
      <c r="BN55" s="374"/>
      <c r="BO55" s="139">
        <v>26990.03</v>
      </c>
      <c r="BP55" s="139">
        <v>678</v>
      </c>
      <c r="BQ55" s="139">
        <f t="shared" si="5"/>
        <v>39.81</v>
      </c>
      <c r="BR55" s="153"/>
      <c r="BS55" s="154"/>
      <c r="BT55" s="154"/>
      <c r="BU55" s="154"/>
      <c r="BV55" s="154"/>
      <c r="BW55" s="144"/>
      <c r="BX55" s="144"/>
      <c r="BY55" s="144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4"/>
      <c r="CT55" s="134"/>
      <c r="CU55" s="134"/>
      <c r="CV55" s="134"/>
      <c r="CW55" s="134"/>
      <c r="CX55" s="134"/>
      <c r="CY55" s="134"/>
      <c r="CZ55" s="134"/>
    </row>
    <row r="56" spans="1:104" s="131" customFormat="1" ht="15" customHeight="1" x14ac:dyDescent="0.25">
      <c r="A56" s="360"/>
      <c r="B56" s="361"/>
      <c r="C56" s="361"/>
      <c r="D56" s="361"/>
      <c r="E56" s="361"/>
      <c r="F56" s="361"/>
      <c r="G56" s="361"/>
      <c r="H56" s="361"/>
      <c r="I56" s="362"/>
      <c r="J56" s="363" t="s">
        <v>238</v>
      </c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5"/>
      <c r="BR56" s="153"/>
      <c r="BS56" s="154"/>
      <c r="BT56" s="154"/>
      <c r="BU56" s="154"/>
      <c r="BV56" s="154"/>
      <c r="BW56" s="144"/>
      <c r="BX56" s="144"/>
      <c r="BY56" s="144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4"/>
      <c r="CT56" s="134"/>
      <c r="CU56" s="134"/>
      <c r="CV56" s="134"/>
      <c r="CW56" s="134"/>
      <c r="CX56" s="134"/>
      <c r="CY56" s="134"/>
      <c r="CZ56" s="134"/>
    </row>
    <row r="57" spans="1:104" s="131" customFormat="1" ht="15" customHeight="1" x14ac:dyDescent="0.25">
      <c r="A57" s="366" t="s">
        <v>234</v>
      </c>
      <c r="B57" s="367"/>
      <c r="C57" s="367"/>
      <c r="D57" s="367"/>
      <c r="E57" s="367"/>
      <c r="F57" s="367"/>
      <c r="G57" s="367"/>
      <c r="H57" s="367"/>
      <c r="I57" s="368"/>
      <c r="J57" s="372" t="s">
        <v>235</v>
      </c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4"/>
      <c r="BO57" s="139">
        <v>67352.850000000006</v>
      </c>
      <c r="BP57" s="139">
        <v>246.6</v>
      </c>
      <c r="BQ57" s="139">
        <f>BO57/BP57</f>
        <v>273.13</v>
      </c>
      <c r="BR57" s="153"/>
      <c r="BS57" s="154"/>
      <c r="BT57" s="154"/>
      <c r="BU57" s="154"/>
      <c r="BV57" s="154"/>
      <c r="BW57" s="144"/>
      <c r="BX57" s="144"/>
      <c r="BY57" s="144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4"/>
      <c r="CT57" s="134"/>
      <c r="CU57" s="134"/>
      <c r="CV57" s="134"/>
      <c r="CW57" s="134"/>
      <c r="CX57" s="134"/>
      <c r="CY57" s="134"/>
      <c r="CZ57" s="134"/>
    </row>
    <row r="58" spans="1:104" s="131" customFormat="1" ht="15" customHeight="1" x14ac:dyDescent="0.25">
      <c r="A58" s="369"/>
      <c r="B58" s="370"/>
      <c r="C58" s="370"/>
      <c r="D58" s="370"/>
      <c r="E58" s="370"/>
      <c r="F58" s="370"/>
      <c r="G58" s="370"/>
      <c r="H58" s="370"/>
      <c r="I58" s="371"/>
      <c r="J58" s="372" t="s">
        <v>236</v>
      </c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4"/>
      <c r="BO58" s="139">
        <v>22928.49</v>
      </c>
      <c r="BP58" s="139">
        <v>151</v>
      </c>
      <c r="BQ58" s="139">
        <f t="shared" ref="BQ58" si="6">BO58/BP58</f>
        <v>151.84</v>
      </c>
      <c r="BR58" s="153"/>
      <c r="BS58" s="154"/>
      <c r="BT58" s="154"/>
      <c r="BU58" s="154"/>
      <c r="BV58" s="154"/>
      <c r="BW58" s="144"/>
      <c r="BX58" s="144"/>
      <c r="BY58" s="144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4"/>
      <c r="CT58" s="134"/>
      <c r="CU58" s="134"/>
      <c r="CV58" s="134"/>
      <c r="CW58" s="134"/>
      <c r="CX58" s="134"/>
      <c r="CY58" s="134"/>
      <c r="CZ58" s="134"/>
    </row>
    <row r="59" spans="1:104" s="131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BO59" s="142"/>
      <c r="BP59" s="156"/>
      <c r="BQ59" s="130"/>
      <c r="BR59" s="130"/>
      <c r="BW59" s="132"/>
      <c r="BX59" s="132"/>
      <c r="BY59" s="132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4"/>
      <c r="CT59" s="134"/>
      <c r="CU59" s="134"/>
      <c r="CV59" s="134"/>
      <c r="CW59" s="134"/>
      <c r="CX59" s="134"/>
      <c r="CY59" s="134"/>
      <c r="CZ59" s="134"/>
    </row>
  </sheetData>
  <mergeCells count="95">
    <mergeCell ref="A7:BQ7"/>
    <mergeCell ref="A8:I8"/>
    <mergeCell ref="A9:I9"/>
    <mergeCell ref="A10:I10"/>
    <mergeCell ref="J10:BQ10"/>
    <mergeCell ref="A19:I19"/>
    <mergeCell ref="J19:BN19"/>
    <mergeCell ref="A20:I20"/>
    <mergeCell ref="J20:BN20"/>
    <mergeCell ref="A11:I11"/>
    <mergeCell ref="J11:BQ11"/>
    <mergeCell ref="A12:I14"/>
    <mergeCell ref="J12:BN12"/>
    <mergeCell ref="J13:BN13"/>
    <mergeCell ref="J14:BN14"/>
    <mergeCell ref="J15:BQ15"/>
    <mergeCell ref="A16:I17"/>
    <mergeCell ref="J16:BN16"/>
    <mergeCell ref="J17:BN17"/>
    <mergeCell ref="A18:I18"/>
    <mergeCell ref="J18:BQ18"/>
    <mergeCell ref="BZ20:CC20"/>
    <mergeCell ref="A22:I22"/>
    <mergeCell ref="J22:BN22"/>
    <mergeCell ref="A23:I23"/>
    <mergeCell ref="J23:BN23"/>
    <mergeCell ref="A21:I21"/>
    <mergeCell ref="J21:BN21"/>
    <mergeCell ref="A24:I24"/>
    <mergeCell ref="J24:BN24"/>
    <mergeCell ref="A25:I25"/>
    <mergeCell ref="J25:BN25"/>
    <mergeCell ref="A26:I26"/>
    <mergeCell ref="J26:BN26"/>
    <mergeCell ref="A27:I27"/>
    <mergeCell ref="J27:BQ27"/>
    <mergeCell ref="A33:I33"/>
    <mergeCell ref="J33:BN33"/>
    <mergeCell ref="A28:I28"/>
    <mergeCell ref="J28:BN28"/>
    <mergeCell ref="A29:I29"/>
    <mergeCell ref="J29:BN29"/>
    <mergeCell ref="A30:I30"/>
    <mergeCell ref="J30:BN30"/>
    <mergeCell ref="BZ30:CC30"/>
    <mergeCell ref="A31:I31"/>
    <mergeCell ref="J31:BN31"/>
    <mergeCell ref="A32:I32"/>
    <mergeCell ref="J32:BN32"/>
    <mergeCell ref="A34:I34"/>
    <mergeCell ref="J34:BN34"/>
    <mergeCell ref="A35:I35"/>
    <mergeCell ref="J35:BN35"/>
    <mergeCell ref="A36:I36"/>
    <mergeCell ref="J36:BN36"/>
    <mergeCell ref="A42:I42"/>
    <mergeCell ref="J42:BN42"/>
    <mergeCell ref="A37:I37"/>
    <mergeCell ref="J37:BN37"/>
    <mergeCell ref="A38:I38"/>
    <mergeCell ref="J38:BQ38"/>
    <mergeCell ref="A39:I39"/>
    <mergeCell ref="J39:BN39"/>
    <mergeCell ref="A53:I55"/>
    <mergeCell ref="J53:BN53"/>
    <mergeCell ref="J54:BN54"/>
    <mergeCell ref="J55:BN55"/>
    <mergeCell ref="A47:I47"/>
    <mergeCell ref="J47:BQ47"/>
    <mergeCell ref="A48:I49"/>
    <mergeCell ref="J48:BN48"/>
    <mergeCell ref="J49:BN49"/>
    <mergeCell ref="A50:I50"/>
    <mergeCell ref="J50:BN50"/>
    <mergeCell ref="A6:BQ6"/>
    <mergeCell ref="J9:BN9"/>
    <mergeCell ref="A51:I51"/>
    <mergeCell ref="J51:BN51"/>
    <mergeCell ref="A52:I52"/>
    <mergeCell ref="J52:BQ52"/>
    <mergeCell ref="A43:I43"/>
    <mergeCell ref="J43:BQ43"/>
    <mergeCell ref="A44:I46"/>
    <mergeCell ref="J44:BN44"/>
    <mergeCell ref="J45:BN45"/>
    <mergeCell ref="J46:BN46"/>
    <mergeCell ref="A40:I40"/>
    <mergeCell ref="J40:BN40"/>
    <mergeCell ref="A41:I41"/>
    <mergeCell ref="J41:BN41"/>
    <mergeCell ref="A56:I56"/>
    <mergeCell ref="J56:BQ56"/>
    <mergeCell ref="A57:I58"/>
    <mergeCell ref="J57:BN57"/>
    <mergeCell ref="J58:BN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6" zoomScale="75" zoomScaleNormal="75" workbookViewId="0">
      <selection activeCell="E25" sqref="E25"/>
    </sheetView>
  </sheetViews>
  <sheetFormatPr defaultColWidth="9.140625" defaultRowHeight="15" x14ac:dyDescent="0.25"/>
  <cols>
    <col min="1" max="1" width="6.7109375" style="161" customWidth="1"/>
    <col min="2" max="2" width="46.7109375" style="161" customWidth="1"/>
    <col min="3" max="3" width="16.140625" style="161" customWidth="1"/>
    <col min="4" max="4" width="21.42578125" style="161" customWidth="1"/>
    <col min="5" max="5" width="14.7109375" style="161" customWidth="1"/>
    <col min="6" max="6" width="9.140625" style="161"/>
    <col min="7" max="7" width="11.140625" style="161" customWidth="1"/>
    <col min="8" max="16384" width="9.140625" style="161"/>
  </cols>
  <sheetData>
    <row r="1" spans="1:6" x14ac:dyDescent="0.2">
      <c r="C1" s="6" t="s">
        <v>268</v>
      </c>
      <c r="D1" s="162"/>
    </row>
    <row r="2" spans="1:6" x14ac:dyDescent="0.2">
      <c r="C2" s="6" t="s">
        <v>44</v>
      </c>
      <c r="D2" s="162"/>
    </row>
    <row r="3" spans="1:6" x14ac:dyDescent="0.2">
      <c r="A3" s="159"/>
      <c r="B3" s="159"/>
      <c r="C3" s="6" t="s">
        <v>45</v>
      </c>
    </row>
    <row r="4" spans="1:6" x14ac:dyDescent="0.2">
      <c r="A4" s="159"/>
      <c r="B4" s="159"/>
      <c r="C4" s="6" t="s">
        <v>46</v>
      </c>
      <c r="D4" s="158"/>
    </row>
    <row r="5" spans="1:6" ht="14.1" x14ac:dyDescent="0.35">
      <c r="A5" s="159"/>
      <c r="B5" s="159"/>
      <c r="D5" s="158"/>
    </row>
    <row r="6" spans="1:6" ht="14.1" x14ac:dyDescent="0.35">
      <c r="A6" s="159"/>
      <c r="B6" s="159"/>
      <c r="D6" s="158"/>
    </row>
    <row r="7" spans="1:6" ht="14.1" x14ac:dyDescent="0.35">
      <c r="A7" s="159"/>
      <c r="B7" s="159"/>
      <c r="D7" s="158"/>
    </row>
    <row r="8" spans="1:6" x14ac:dyDescent="0.25">
      <c r="A8" s="400" t="s">
        <v>320</v>
      </c>
      <c r="B8" s="400"/>
      <c r="C8" s="400"/>
      <c r="D8" s="400"/>
    </row>
    <row r="9" spans="1:6" x14ac:dyDescent="0.25">
      <c r="A9" s="400" t="s">
        <v>321</v>
      </c>
      <c r="B9" s="400"/>
      <c r="C9" s="400"/>
      <c r="D9" s="400"/>
    </row>
    <row r="10" spans="1:6" x14ac:dyDescent="0.25">
      <c r="A10" s="401" t="s">
        <v>322</v>
      </c>
      <c r="B10" s="401"/>
      <c r="C10" s="401"/>
      <c r="D10" s="401"/>
    </row>
    <row r="11" spans="1:6" ht="15.75" thickBot="1" x14ac:dyDescent="0.3">
      <c r="A11" s="159"/>
      <c r="B11" s="159"/>
      <c r="C11" s="159"/>
      <c r="D11" s="158" t="s">
        <v>273</v>
      </c>
    </row>
    <row r="12" spans="1:6" x14ac:dyDescent="0.25">
      <c r="A12" s="402" t="s">
        <v>274</v>
      </c>
      <c r="B12" s="402" t="s">
        <v>275</v>
      </c>
      <c r="C12" s="402" t="s">
        <v>276</v>
      </c>
      <c r="D12" s="404" t="s">
        <v>277</v>
      </c>
    </row>
    <row r="13" spans="1:6" ht="15.75" thickBot="1" x14ac:dyDescent="0.3">
      <c r="A13" s="403"/>
      <c r="B13" s="403"/>
      <c r="C13" s="403"/>
      <c r="D13" s="405"/>
    </row>
    <row r="14" spans="1:6" ht="14.45" thickBot="1" x14ac:dyDescent="0.4">
      <c r="A14" s="167">
        <v>1</v>
      </c>
      <c r="B14" s="167">
        <v>2</v>
      </c>
      <c r="C14" s="168">
        <v>3</v>
      </c>
      <c r="D14" s="169">
        <v>4</v>
      </c>
      <c r="E14" s="170"/>
      <c r="F14" s="170"/>
    </row>
    <row r="15" spans="1:6" ht="30" x14ac:dyDescent="0.25">
      <c r="A15" s="171" t="s">
        <v>278</v>
      </c>
      <c r="B15" s="172" t="s">
        <v>279</v>
      </c>
      <c r="C15" s="173"/>
      <c r="D15" s="174">
        <f>D16+D17+D18+D19+D20+D29</f>
        <v>1709.4</v>
      </c>
      <c r="E15" s="170"/>
      <c r="F15" s="170"/>
    </row>
    <row r="16" spans="1:6" x14ac:dyDescent="0.25">
      <c r="A16" s="175" t="s">
        <v>280</v>
      </c>
      <c r="B16" s="176" t="s">
        <v>281</v>
      </c>
      <c r="C16" s="177"/>
      <c r="D16" s="178">
        <v>4.0999999999999996</v>
      </c>
      <c r="E16" s="170"/>
      <c r="F16" s="170"/>
    </row>
    <row r="17" spans="1:7" ht="14.25" customHeight="1" x14ac:dyDescent="0.25">
      <c r="A17" s="175" t="s">
        <v>282</v>
      </c>
      <c r="B17" s="176" t="s">
        <v>283</v>
      </c>
      <c r="C17" s="177"/>
      <c r="D17" s="178">
        <v>41.4</v>
      </c>
      <c r="E17" s="170"/>
      <c r="F17" s="170"/>
    </row>
    <row r="18" spans="1:7" ht="14.25" customHeight="1" x14ac:dyDescent="0.25">
      <c r="A18" s="175" t="s">
        <v>284</v>
      </c>
      <c r="B18" s="176" t="s">
        <v>285</v>
      </c>
      <c r="C18" s="177"/>
      <c r="D18" s="178">
        <v>1011.5</v>
      </c>
      <c r="F18" s="170"/>
    </row>
    <row r="19" spans="1:7" ht="14.25" customHeight="1" x14ac:dyDescent="0.25">
      <c r="A19" s="175" t="s">
        <v>286</v>
      </c>
      <c r="B19" s="176" t="s">
        <v>287</v>
      </c>
      <c r="C19" s="177"/>
      <c r="D19" s="178">
        <v>307.5</v>
      </c>
      <c r="E19" s="179"/>
      <c r="F19" s="170"/>
      <c r="G19" s="163"/>
    </row>
    <row r="20" spans="1:7" ht="14.25" customHeight="1" x14ac:dyDescent="0.25">
      <c r="A20" s="175" t="s">
        <v>288</v>
      </c>
      <c r="B20" s="176" t="s">
        <v>289</v>
      </c>
      <c r="C20" s="177"/>
      <c r="D20" s="178">
        <f>D21+D22+D23</f>
        <v>344.9</v>
      </c>
      <c r="E20" s="180"/>
      <c r="F20" s="170"/>
    </row>
    <row r="21" spans="1:7" ht="14.25" customHeight="1" x14ac:dyDescent="0.25">
      <c r="A21" s="175" t="s">
        <v>290</v>
      </c>
      <c r="B21" s="181" t="s">
        <v>291</v>
      </c>
      <c r="C21" s="177"/>
      <c r="D21" s="178"/>
      <c r="E21" s="170"/>
      <c r="F21" s="170"/>
    </row>
    <row r="22" spans="1:7" ht="14.25" customHeight="1" x14ac:dyDescent="0.25">
      <c r="A22" s="175" t="s">
        <v>292</v>
      </c>
      <c r="B22" s="181" t="s">
        <v>293</v>
      </c>
      <c r="C22" s="177"/>
      <c r="D22" s="178">
        <v>61.7</v>
      </c>
      <c r="G22" s="164"/>
    </row>
    <row r="23" spans="1:7" ht="27.75" customHeight="1" x14ac:dyDescent="0.25">
      <c r="A23" s="175" t="s">
        <v>294</v>
      </c>
      <c r="B23" s="181" t="s">
        <v>295</v>
      </c>
      <c r="C23" s="177"/>
      <c r="D23" s="178">
        <f>D24+D26+D27+D28</f>
        <v>283.2</v>
      </c>
    </row>
    <row r="24" spans="1:7" ht="14.25" customHeight="1" x14ac:dyDescent="0.25">
      <c r="A24" s="175" t="s">
        <v>296</v>
      </c>
      <c r="B24" s="176" t="s">
        <v>297</v>
      </c>
      <c r="C24" s="177"/>
      <c r="D24" s="178">
        <v>17.600000000000001</v>
      </c>
    </row>
    <row r="25" spans="1:7" ht="14.25" customHeight="1" x14ac:dyDescent="0.25">
      <c r="A25" s="175" t="s">
        <v>298</v>
      </c>
      <c r="B25" s="176" t="s">
        <v>299</v>
      </c>
      <c r="C25" s="177"/>
      <c r="D25" s="178"/>
    </row>
    <row r="26" spans="1:7" ht="30" x14ac:dyDescent="0.25">
      <c r="A26" s="175" t="s">
        <v>300</v>
      </c>
      <c r="B26" s="176" t="s">
        <v>301</v>
      </c>
      <c r="C26" s="177"/>
      <c r="D26" s="178">
        <v>18.399999999999999</v>
      </c>
    </row>
    <row r="27" spans="1:7" ht="14.25" customHeight="1" x14ac:dyDescent="0.25">
      <c r="A27" s="175" t="s">
        <v>302</v>
      </c>
      <c r="B27" s="176" t="s">
        <v>303</v>
      </c>
      <c r="C27" s="177"/>
      <c r="D27" s="178">
        <v>1.5</v>
      </c>
    </row>
    <row r="28" spans="1:7" ht="27.75" customHeight="1" x14ac:dyDescent="0.25">
      <c r="A28" s="175" t="s">
        <v>304</v>
      </c>
      <c r="B28" s="176" t="s">
        <v>305</v>
      </c>
      <c r="C28" s="177"/>
      <c r="D28" s="178">
        <v>245.7</v>
      </c>
    </row>
    <row r="29" spans="1:7" ht="15" customHeight="1" x14ac:dyDescent="0.25">
      <c r="A29" s="175" t="s">
        <v>306</v>
      </c>
      <c r="B29" s="176" t="s">
        <v>307</v>
      </c>
      <c r="C29" s="177"/>
      <c r="D29" s="178">
        <v>0</v>
      </c>
    </row>
    <row r="30" spans="1:7" ht="15" customHeight="1" x14ac:dyDescent="0.25">
      <c r="A30" s="175" t="s">
        <v>308</v>
      </c>
      <c r="B30" s="181" t="s">
        <v>309</v>
      </c>
      <c r="C30" s="177"/>
      <c r="D30" s="178"/>
      <c r="G30" s="165"/>
    </row>
    <row r="31" spans="1:7" ht="15" customHeight="1" x14ac:dyDescent="0.25">
      <c r="A31" s="175" t="s">
        <v>310</v>
      </c>
      <c r="B31" s="181" t="s">
        <v>311</v>
      </c>
      <c r="C31" s="177"/>
      <c r="D31" s="178"/>
    </row>
    <row r="32" spans="1:7" ht="15" customHeight="1" x14ac:dyDescent="0.25">
      <c r="A32" s="175" t="s">
        <v>312</v>
      </c>
      <c r="B32" s="181" t="s">
        <v>313</v>
      </c>
      <c r="C32" s="177"/>
      <c r="D32" s="178">
        <v>0</v>
      </c>
    </row>
    <row r="33" spans="1:6" ht="30" x14ac:dyDescent="0.25">
      <c r="A33" s="175" t="s">
        <v>314</v>
      </c>
      <c r="B33" s="181" t="s">
        <v>315</v>
      </c>
      <c r="C33" s="177"/>
      <c r="D33" s="178"/>
    </row>
    <row r="34" spans="1:6" ht="75" x14ac:dyDescent="0.25">
      <c r="A34" s="175" t="s">
        <v>239</v>
      </c>
      <c r="B34" s="176" t="s">
        <v>316</v>
      </c>
      <c r="C34" s="177"/>
      <c r="D34" s="178">
        <v>47893.2</v>
      </c>
    </row>
    <row r="35" spans="1:6" x14ac:dyDescent="0.25">
      <c r="A35" s="175" t="s">
        <v>249</v>
      </c>
      <c r="B35" s="176" t="s">
        <v>317</v>
      </c>
      <c r="C35" s="177"/>
      <c r="D35" s="178"/>
    </row>
    <row r="36" spans="1:6" ht="15.75" thickBot="1" x14ac:dyDescent="0.3">
      <c r="A36" s="187" t="s">
        <v>318</v>
      </c>
      <c r="B36" s="188" t="s">
        <v>319</v>
      </c>
      <c r="C36" s="189"/>
      <c r="D36" s="190">
        <f>D15+D34+D35</f>
        <v>49602.6</v>
      </c>
    </row>
    <row r="37" spans="1:6" ht="14.1" x14ac:dyDescent="0.35">
      <c r="A37" s="160"/>
      <c r="B37" s="160"/>
      <c r="C37" s="160"/>
      <c r="D37" s="160"/>
    </row>
    <row r="38" spans="1:6" ht="14.1" x14ac:dyDescent="0.35">
      <c r="A38" s="160"/>
      <c r="B38" s="160"/>
      <c r="C38" s="160"/>
      <c r="D38" s="186"/>
    </row>
    <row r="39" spans="1:6" x14ac:dyDescent="0.25">
      <c r="A39" s="160"/>
      <c r="B39" s="160"/>
      <c r="C39" s="160"/>
      <c r="D39" s="160"/>
    </row>
    <row r="40" spans="1:6" x14ac:dyDescent="0.25">
      <c r="A40" s="166"/>
      <c r="B40" s="166"/>
      <c r="C40" s="166"/>
      <c r="D40" s="160"/>
      <c r="E40" s="159"/>
      <c r="F40" s="159"/>
    </row>
    <row r="41" spans="1:6" x14ac:dyDescent="0.25">
      <c r="D41" s="159"/>
      <c r="E41" s="159"/>
      <c r="F41" s="159"/>
    </row>
    <row r="42" spans="1:6" x14ac:dyDescent="0.25">
      <c r="D42" s="182"/>
      <c r="E42" s="183"/>
      <c r="F42" s="183"/>
    </row>
    <row r="43" spans="1:6" x14ac:dyDescent="0.25">
      <c r="D43" s="182"/>
      <c r="E43" s="183"/>
      <c r="F43" s="183"/>
    </row>
    <row r="44" spans="1:6" x14ac:dyDescent="0.25">
      <c r="D44" s="184"/>
      <c r="E44" s="183"/>
      <c r="F44" s="183"/>
    </row>
    <row r="45" spans="1:6" x14ac:dyDescent="0.25">
      <c r="D45" s="185"/>
      <c r="E45" s="183"/>
      <c r="F45" s="183"/>
    </row>
    <row r="46" spans="1:6" x14ac:dyDescent="0.25">
      <c r="D46" s="182"/>
      <c r="E46" s="183"/>
      <c r="F46" s="183"/>
    </row>
  </sheetData>
  <mergeCells count="7">
    <mergeCell ref="A8:D8"/>
    <mergeCell ref="A9:D9"/>
    <mergeCell ref="A10:D10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5" zoomScaleNormal="75" workbookViewId="0">
      <selection activeCell="F14" sqref="F14:F15"/>
    </sheetView>
  </sheetViews>
  <sheetFormatPr defaultColWidth="8.7109375" defaultRowHeight="15" x14ac:dyDescent="0.25"/>
  <cols>
    <col min="1" max="1" width="30.5703125" style="2" customWidth="1"/>
    <col min="2" max="2" width="23.7109375" style="2" customWidth="1"/>
    <col min="3" max="3" width="22.28515625" style="2" customWidth="1"/>
    <col min="4" max="5" width="8.7109375" style="2"/>
    <col min="6" max="6" width="17.42578125" style="2" customWidth="1"/>
    <col min="7" max="7" width="22.85546875" style="2" customWidth="1"/>
    <col min="8" max="8" width="20.5703125" style="2" customWidth="1"/>
    <col min="9" max="9" width="25" style="2" customWidth="1"/>
    <col min="10" max="16384" width="8.7109375" style="2"/>
  </cols>
  <sheetData>
    <row r="1" spans="1:11" x14ac:dyDescent="0.25">
      <c r="A1" s="7"/>
      <c r="B1" s="7" t="s">
        <v>8</v>
      </c>
      <c r="C1" s="7"/>
      <c r="D1" s="7"/>
      <c r="E1" s="7"/>
      <c r="I1" s="202"/>
      <c r="J1" s="203"/>
      <c r="K1" s="202"/>
    </row>
    <row r="2" spans="1:11" x14ac:dyDescent="0.25">
      <c r="A2" s="7"/>
      <c r="B2" s="7" t="s">
        <v>7</v>
      </c>
      <c r="C2" s="7"/>
      <c r="D2" s="7"/>
      <c r="E2" s="7"/>
      <c r="I2" s="202"/>
      <c r="J2" s="203"/>
      <c r="K2" s="202"/>
    </row>
    <row r="3" spans="1:11" x14ac:dyDescent="0.25">
      <c r="A3" s="7"/>
      <c r="B3" s="7" t="s">
        <v>9</v>
      </c>
      <c r="C3" s="7"/>
      <c r="D3" s="7"/>
      <c r="E3" s="7"/>
      <c r="I3" s="202"/>
      <c r="J3" s="203"/>
      <c r="K3" s="202"/>
    </row>
    <row r="4" spans="1:11" x14ac:dyDescent="0.25">
      <c r="A4" s="7"/>
      <c r="B4" s="7" t="s">
        <v>10</v>
      </c>
      <c r="C4" s="7"/>
      <c r="D4" s="7"/>
      <c r="E4" s="7"/>
      <c r="I4" s="202"/>
      <c r="J4" s="203"/>
      <c r="K4" s="202"/>
    </row>
    <row r="5" spans="1:11" ht="14.45" x14ac:dyDescent="0.35">
      <c r="A5" s="7"/>
      <c r="B5" s="7"/>
      <c r="C5" s="7"/>
      <c r="D5" s="7"/>
      <c r="E5" s="7"/>
      <c r="I5" s="202"/>
      <c r="J5" s="203"/>
      <c r="K5" s="202"/>
    </row>
    <row r="6" spans="1:11" ht="14.45" x14ac:dyDescent="0.35">
      <c r="A6" s="7"/>
      <c r="B6" s="7"/>
      <c r="C6" s="7"/>
      <c r="D6" s="7"/>
      <c r="E6" s="7"/>
      <c r="I6" s="202"/>
      <c r="J6" s="203"/>
      <c r="K6" s="202"/>
    </row>
    <row r="7" spans="1:11" ht="14.45" x14ac:dyDescent="0.35">
      <c r="A7" s="7"/>
      <c r="B7" s="7"/>
      <c r="C7" s="7"/>
      <c r="D7" s="7"/>
      <c r="E7" s="7"/>
      <c r="I7" s="202"/>
      <c r="J7" s="203"/>
      <c r="K7" s="202"/>
    </row>
    <row r="8" spans="1:11" x14ac:dyDescent="0.25">
      <c r="A8" s="225" t="s">
        <v>329</v>
      </c>
      <c r="B8" s="406"/>
      <c r="C8" s="406"/>
      <c r="D8" s="194"/>
      <c r="E8" s="194"/>
      <c r="F8" s="1"/>
      <c r="G8" s="204"/>
      <c r="H8" s="4"/>
      <c r="I8" s="4"/>
      <c r="J8" s="1"/>
      <c r="K8" s="1"/>
    </row>
    <row r="9" spans="1:11" x14ac:dyDescent="0.25">
      <c r="A9" s="225" t="s">
        <v>4</v>
      </c>
      <c r="B9" s="225"/>
      <c r="C9" s="225"/>
      <c r="D9" s="194" t="s">
        <v>17</v>
      </c>
      <c r="E9" s="194"/>
      <c r="F9" s="1"/>
      <c r="G9" s="4"/>
      <c r="H9" s="4"/>
      <c r="I9" s="4"/>
      <c r="J9" s="1"/>
      <c r="K9" s="1"/>
    </row>
    <row r="10" spans="1:11" x14ac:dyDescent="0.25">
      <c r="A10" s="225" t="s">
        <v>5</v>
      </c>
      <c r="B10" s="225"/>
      <c r="C10" s="225"/>
      <c r="D10" s="194"/>
      <c r="E10" s="194"/>
      <c r="F10" s="1"/>
      <c r="G10" s="4"/>
      <c r="H10" s="4"/>
      <c r="I10" s="5"/>
      <c r="J10" s="3"/>
      <c r="K10" s="1"/>
    </row>
    <row r="11" spans="1:11" ht="14.45" x14ac:dyDescent="0.35">
      <c r="A11" s="7"/>
      <c r="B11" s="7"/>
      <c r="C11" s="7"/>
      <c r="D11" s="7"/>
      <c r="E11" s="7"/>
      <c r="G11" s="205"/>
      <c r="H11" s="5"/>
      <c r="I11" s="206"/>
      <c r="J11" s="207"/>
      <c r="K11" s="202"/>
    </row>
    <row r="12" spans="1:11" ht="14.45" x14ac:dyDescent="0.35">
      <c r="A12" s="7"/>
      <c r="B12" s="7"/>
      <c r="C12" s="7"/>
      <c r="D12" s="7"/>
      <c r="E12" s="7"/>
      <c r="H12" s="202"/>
      <c r="I12" s="203"/>
      <c r="J12" s="203"/>
      <c r="K12" s="202"/>
    </row>
    <row r="13" spans="1:11" ht="60.6" customHeight="1" x14ac:dyDescent="0.25">
      <c r="A13" s="200" t="s">
        <v>2</v>
      </c>
      <c r="B13" s="200" t="s">
        <v>3</v>
      </c>
      <c r="C13" s="208" t="s">
        <v>323</v>
      </c>
      <c r="D13" s="7"/>
      <c r="E13" s="7"/>
      <c r="F13" s="209"/>
      <c r="G13" s="209"/>
      <c r="H13" s="210"/>
      <c r="I13" s="210"/>
      <c r="J13" s="203"/>
      <c r="K13" s="202"/>
    </row>
    <row r="14" spans="1:11" ht="60" x14ac:dyDescent="0.25">
      <c r="A14" s="211" t="s">
        <v>330</v>
      </c>
      <c r="B14" s="219">
        <v>2150</v>
      </c>
      <c r="C14" s="199">
        <v>1466.37</v>
      </c>
      <c r="D14" s="7"/>
      <c r="E14" s="7"/>
      <c r="F14" s="212"/>
      <c r="I14" s="202"/>
      <c r="J14" s="203"/>
      <c r="K14" s="202"/>
    </row>
    <row r="15" spans="1:11" ht="90" x14ac:dyDescent="0.25">
      <c r="A15" s="213" t="s">
        <v>11</v>
      </c>
      <c r="B15" s="199">
        <v>30636.400000000001</v>
      </c>
      <c r="C15" s="220">
        <v>2131.87</v>
      </c>
      <c r="D15" s="7"/>
      <c r="E15" s="193"/>
      <c r="F15" s="214"/>
      <c r="G15" s="196"/>
      <c r="H15" s="202"/>
      <c r="I15" s="202"/>
      <c r="J15" s="203"/>
      <c r="K15" s="202"/>
    </row>
    <row r="16" spans="1:11" ht="45" x14ac:dyDescent="0.25">
      <c r="A16" s="213" t="s">
        <v>12</v>
      </c>
      <c r="B16" s="199" t="s">
        <v>6</v>
      </c>
      <c r="C16" s="199" t="s">
        <v>6</v>
      </c>
      <c r="D16" s="7"/>
      <c r="E16" s="7"/>
      <c r="J16" s="202"/>
    </row>
    <row r="17" spans="1:5" ht="14.45" x14ac:dyDescent="0.35">
      <c r="A17" s="7"/>
      <c r="B17" s="7"/>
      <c r="C17" s="7"/>
      <c r="D17" s="7"/>
      <c r="E17" s="7"/>
    </row>
    <row r="18" spans="1:5" ht="14.45" x14ac:dyDescent="0.35">
      <c r="A18" s="7"/>
      <c r="B18" s="7"/>
      <c r="C18" s="7"/>
      <c r="D18" s="7"/>
      <c r="E18" s="7"/>
    </row>
    <row r="19" spans="1:5" ht="14.45" x14ac:dyDescent="0.35">
      <c r="A19" s="7"/>
      <c r="B19" s="7"/>
      <c r="C19" s="7"/>
      <c r="D19" s="7"/>
      <c r="E19" s="7"/>
    </row>
    <row r="20" spans="1:5" ht="14.45" x14ac:dyDescent="0.35">
      <c r="A20" s="7"/>
      <c r="B20" s="7"/>
      <c r="C20" s="7"/>
      <c r="D20" s="7"/>
      <c r="E20" s="7"/>
    </row>
    <row r="21" spans="1:5" ht="14.45" x14ac:dyDescent="0.35">
      <c r="A21" s="7"/>
      <c r="B21" s="7"/>
      <c r="C21" s="7"/>
      <c r="D21" s="7"/>
      <c r="E21" s="7"/>
    </row>
    <row r="32" spans="1:5" ht="14.45" x14ac:dyDescent="0.35">
      <c r="A32" s="204"/>
      <c r="B32" s="4"/>
      <c r="C32" s="4"/>
    </row>
    <row r="33" spans="1:3" ht="14.45" x14ac:dyDescent="0.35">
      <c r="A33" s="4"/>
      <c r="B33" s="4"/>
      <c r="C33" s="4"/>
    </row>
    <row r="34" spans="1:3" ht="14.45" x14ac:dyDescent="0.35">
      <c r="A34" s="4"/>
      <c r="B34" s="4"/>
      <c r="C34" s="5"/>
    </row>
    <row r="35" spans="1:3" x14ac:dyDescent="0.25">
      <c r="A35" s="205"/>
      <c r="B35" s="5"/>
      <c r="C35" s="206"/>
    </row>
    <row r="36" spans="1:3" x14ac:dyDescent="0.25">
      <c r="B36" s="202"/>
      <c r="C36" s="203"/>
    </row>
    <row r="37" spans="1:3" x14ac:dyDescent="0.25">
      <c r="A37" s="209"/>
      <c r="B37" s="210"/>
      <c r="C37" s="210"/>
    </row>
    <row r="38" spans="1:3" x14ac:dyDescent="0.25">
      <c r="C38" s="202"/>
    </row>
    <row r="39" spans="1:3" x14ac:dyDescent="0.25">
      <c r="C39" s="202"/>
    </row>
  </sheetData>
  <mergeCells count="3"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75" zoomScaleNormal="75" workbookViewId="0">
      <selection activeCell="C25" sqref="C25"/>
    </sheetView>
  </sheetViews>
  <sheetFormatPr defaultColWidth="8.7109375" defaultRowHeight="15" x14ac:dyDescent="0.25"/>
  <cols>
    <col min="1" max="1" width="19.140625" style="7" customWidth="1"/>
    <col min="2" max="2" width="24" style="7" customWidth="1"/>
    <col min="3" max="3" width="22.28515625" style="7" customWidth="1"/>
    <col min="4" max="4" width="22" style="7" customWidth="1"/>
    <col min="5" max="16384" width="8.7109375" style="7"/>
  </cols>
  <sheetData>
    <row r="1" spans="1:13" x14ac:dyDescent="0.25">
      <c r="C1" s="7" t="s">
        <v>24</v>
      </c>
    </row>
    <row r="2" spans="1:13" x14ac:dyDescent="0.25">
      <c r="C2" s="7" t="s">
        <v>25</v>
      </c>
    </row>
    <row r="3" spans="1:13" x14ac:dyDescent="0.25">
      <c r="C3" s="7" t="s">
        <v>26</v>
      </c>
    </row>
    <row r="4" spans="1:13" x14ac:dyDescent="0.25">
      <c r="C4" s="7" t="s">
        <v>27</v>
      </c>
    </row>
    <row r="8" spans="1:13" ht="14.45" customHeight="1" x14ac:dyDescent="0.25">
      <c r="A8" s="225" t="s">
        <v>326</v>
      </c>
      <c r="B8" s="225"/>
      <c r="C8" s="225"/>
      <c r="D8" s="225"/>
    </row>
    <row r="9" spans="1:13" x14ac:dyDescent="0.25">
      <c r="A9" s="225" t="s">
        <v>325</v>
      </c>
      <c r="B9" s="225"/>
      <c r="C9" s="225"/>
      <c r="D9" s="225"/>
    </row>
    <row r="10" spans="1:13" x14ac:dyDescent="0.25">
      <c r="A10" s="225" t="s">
        <v>324</v>
      </c>
      <c r="B10" s="225"/>
      <c r="C10" s="225"/>
      <c r="D10" s="225"/>
    </row>
    <row r="13" spans="1:13" ht="135" x14ac:dyDescent="0.25">
      <c r="A13" s="200" t="s">
        <v>13</v>
      </c>
      <c r="B13" s="200" t="s">
        <v>14</v>
      </c>
      <c r="C13" s="200" t="s">
        <v>15</v>
      </c>
      <c r="D13" s="200" t="s">
        <v>16</v>
      </c>
      <c r="J13" s="191"/>
      <c r="K13" s="191"/>
      <c r="L13" s="192"/>
      <c r="M13" s="192"/>
    </row>
    <row r="14" spans="1:13" ht="45" x14ac:dyDescent="0.25">
      <c r="A14" s="195" t="s">
        <v>18</v>
      </c>
      <c r="B14" s="201"/>
      <c r="C14" s="201"/>
      <c r="D14" s="201"/>
      <c r="H14" s="193"/>
      <c r="I14" s="193"/>
      <c r="J14" s="197"/>
      <c r="K14" s="193"/>
      <c r="M14" s="193"/>
    </row>
    <row r="15" spans="1:13" x14ac:dyDescent="0.25">
      <c r="A15" s="215" t="s">
        <v>19</v>
      </c>
      <c r="B15" s="199">
        <v>1641.2</v>
      </c>
      <c r="C15" s="220">
        <v>1.47</v>
      </c>
      <c r="D15" s="220">
        <v>305</v>
      </c>
      <c r="H15" s="193"/>
      <c r="I15" s="196"/>
      <c r="J15" s="198"/>
      <c r="K15" s="193"/>
      <c r="M15" s="193"/>
    </row>
    <row r="16" spans="1:13" x14ac:dyDescent="0.25">
      <c r="A16" s="215" t="s">
        <v>20</v>
      </c>
      <c r="B16" s="199">
        <v>8232.2999999999993</v>
      </c>
      <c r="C16" s="220">
        <v>7.7</v>
      </c>
      <c r="D16" s="220">
        <v>1592.37</v>
      </c>
      <c r="H16" s="193"/>
      <c r="I16" s="193"/>
      <c r="J16" s="193"/>
      <c r="K16" s="193"/>
    </row>
    <row r="17" spans="1:11" x14ac:dyDescent="0.25">
      <c r="A17" s="215" t="s">
        <v>21</v>
      </c>
      <c r="B17" s="199" t="s">
        <v>6</v>
      </c>
      <c r="C17" s="220" t="s">
        <v>6</v>
      </c>
      <c r="D17" s="220" t="s">
        <v>6</v>
      </c>
      <c r="H17" s="193"/>
      <c r="I17" s="193"/>
      <c r="J17" s="193"/>
      <c r="K17" s="193"/>
    </row>
    <row r="18" spans="1:11" ht="45" x14ac:dyDescent="0.25">
      <c r="A18" s="195" t="s">
        <v>22</v>
      </c>
      <c r="B18" s="216"/>
      <c r="C18" s="221"/>
      <c r="D18" s="222"/>
      <c r="H18" s="193"/>
      <c r="I18" s="193"/>
      <c r="J18" s="193"/>
      <c r="K18" s="193"/>
    </row>
    <row r="19" spans="1:11" x14ac:dyDescent="0.25">
      <c r="A19" s="215" t="s">
        <v>19</v>
      </c>
      <c r="B19" s="199">
        <v>4495</v>
      </c>
      <c r="C19" s="220">
        <v>3.41</v>
      </c>
      <c r="D19" s="223">
        <v>556.66999999999996</v>
      </c>
      <c r="H19" s="193"/>
      <c r="I19" s="196"/>
      <c r="J19" s="193"/>
      <c r="K19" s="193"/>
    </row>
    <row r="20" spans="1:11" x14ac:dyDescent="0.25">
      <c r="A20" s="215" t="s">
        <v>20</v>
      </c>
      <c r="B20" s="220">
        <v>3120.7</v>
      </c>
      <c r="C20" s="220">
        <v>3.415</v>
      </c>
      <c r="D20" s="223">
        <v>745.5</v>
      </c>
      <c r="H20" s="193"/>
      <c r="I20" s="217"/>
      <c r="J20" s="193"/>
      <c r="K20" s="193"/>
    </row>
    <row r="21" spans="1:11" x14ac:dyDescent="0.25">
      <c r="A21" s="215" t="s">
        <v>21</v>
      </c>
      <c r="B21" s="216" t="s">
        <v>6</v>
      </c>
      <c r="C21" s="218" t="s">
        <v>6</v>
      </c>
      <c r="D21" s="199" t="s">
        <v>6</v>
      </c>
    </row>
    <row r="22" spans="1:11" ht="14.1" x14ac:dyDescent="0.3">
      <c r="B22" s="193"/>
      <c r="C22" s="203"/>
    </row>
    <row r="23" spans="1:11" ht="14.1" x14ac:dyDescent="0.3">
      <c r="A23" s="191"/>
      <c r="B23" s="192"/>
      <c r="C23" s="192"/>
    </row>
    <row r="24" spans="1:11" ht="14.1" x14ac:dyDescent="0.3">
      <c r="B24" s="8"/>
      <c r="C24" s="193"/>
    </row>
    <row r="25" spans="1:11" ht="14.1" x14ac:dyDescent="0.3">
      <c r="B25" s="8"/>
      <c r="C25" s="193"/>
    </row>
  </sheetData>
  <mergeCells count="3"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75" zoomScaleNormal="75" workbookViewId="0">
      <selection activeCell="C18" sqref="C18"/>
    </sheetView>
  </sheetViews>
  <sheetFormatPr defaultColWidth="8.7109375" defaultRowHeight="15" x14ac:dyDescent="0.25"/>
  <cols>
    <col min="1" max="1" width="32.28515625" style="7" customWidth="1"/>
    <col min="2" max="10" width="14.140625" style="7" customWidth="1"/>
    <col min="11" max="16384" width="8.7109375" style="7"/>
  </cols>
  <sheetData>
    <row r="1" spans="1:10" x14ac:dyDescent="0.25">
      <c r="H1" s="7" t="s">
        <v>37</v>
      </c>
    </row>
    <row r="2" spans="1:10" x14ac:dyDescent="0.25">
      <c r="H2" s="7" t="s">
        <v>0</v>
      </c>
    </row>
    <row r="3" spans="1:10" x14ac:dyDescent="0.25">
      <c r="H3" s="7" t="s">
        <v>23</v>
      </c>
    </row>
    <row r="4" spans="1:10" x14ac:dyDescent="0.25">
      <c r="H4" s="7" t="s">
        <v>1</v>
      </c>
    </row>
    <row r="7" spans="1:10" ht="14.45" customHeight="1" x14ac:dyDescent="0.25">
      <c r="A7" s="225" t="s">
        <v>38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4.45" customHeight="1" x14ac:dyDescent="0.25">
      <c r="A8" s="225" t="s">
        <v>40</v>
      </c>
      <c r="B8" s="225"/>
      <c r="C8" s="225"/>
      <c r="D8" s="225"/>
      <c r="E8" s="225"/>
      <c r="F8" s="225"/>
      <c r="G8" s="225"/>
      <c r="H8" s="225"/>
      <c r="I8" s="225"/>
      <c r="J8" s="225"/>
    </row>
    <row r="9" spans="1:10" ht="14.45" customHeight="1" x14ac:dyDescent="0.25">
      <c r="A9" s="225" t="s">
        <v>39</v>
      </c>
      <c r="B9" s="225"/>
      <c r="C9" s="225"/>
      <c r="D9" s="225"/>
      <c r="E9" s="225"/>
      <c r="F9" s="225"/>
      <c r="G9" s="225"/>
      <c r="H9" s="225"/>
      <c r="I9" s="225"/>
      <c r="J9" s="225"/>
    </row>
    <row r="12" spans="1:10" ht="24" customHeight="1" x14ac:dyDescent="0.25">
      <c r="A12" s="407" t="s">
        <v>328</v>
      </c>
      <c r="B12" s="408" t="s">
        <v>42</v>
      </c>
      <c r="C12" s="408"/>
      <c r="D12" s="408"/>
      <c r="E12" s="408" t="s">
        <v>41</v>
      </c>
      <c r="F12" s="408"/>
      <c r="G12" s="408"/>
      <c r="H12" s="408" t="s">
        <v>327</v>
      </c>
      <c r="I12" s="408"/>
      <c r="J12" s="408"/>
    </row>
    <row r="13" spans="1:10" ht="24" customHeight="1" x14ac:dyDescent="0.25">
      <c r="A13" s="407"/>
      <c r="B13" s="199" t="s">
        <v>19</v>
      </c>
      <c r="C13" s="199" t="s">
        <v>20</v>
      </c>
      <c r="D13" s="200" t="s">
        <v>28</v>
      </c>
      <c r="E13" s="199" t="s">
        <v>19</v>
      </c>
      <c r="F13" s="199" t="s">
        <v>20</v>
      </c>
      <c r="G13" s="200" t="s">
        <v>28</v>
      </c>
      <c r="H13" s="199" t="s">
        <v>19</v>
      </c>
      <c r="I13" s="199" t="s">
        <v>20</v>
      </c>
      <c r="J13" s="200" t="s">
        <v>28</v>
      </c>
    </row>
    <row r="14" spans="1:10" ht="21" customHeight="1" x14ac:dyDescent="0.25">
      <c r="A14" s="201" t="s">
        <v>29</v>
      </c>
      <c r="B14" s="199">
        <v>431</v>
      </c>
      <c r="C14" s="199" t="s">
        <v>6</v>
      </c>
      <c r="D14" s="199" t="s">
        <v>6</v>
      </c>
      <c r="E14" s="199">
        <v>4541.75</v>
      </c>
      <c r="F14" s="199" t="s">
        <v>6</v>
      </c>
      <c r="G14" s="199" t="s">
        <v>6</v>
      </c>
      <c r="H14" s="199">
        <v>405.3</v>
      </c>
      <c r="I14" s="199" t="s">
        <v>6</v>
      </c>
      <c r="J14" s="199" t="s">
        <v>6</v>
      </c>
    </row>
    <row r="15" spans="1:10" ht="21" customHeight="1" x14ac:dyDescent="0.25">
      <c r="A15" s="201" t="s">
        <v>30</v>
      </c>
      <c r="B15" s="199">
        <v>392</v>
      </c>
      <c r="C15" s="199" t="s">
        <v>6</v>
      </c>
      <c r="D15" s="199" t="s">
        <v>6</v>
      </c>
      <c r="E15" s="199">
        <v>4142.25</v>
      </c>
      <c r="F15" s="199" t="s">
        <v>6</v>
      </c>
      <c r="G15" s="199" t="s">
        <v>6</v>
      </c>
      <c r="H15" s="199">
        <v>182.71</v>
      </c>
      <c r="I15" s="199" t="s">
        <v>6</v>
      </c>
      <c r="J15" s="199" t="s">
        <v>6</v>
      </c>
    </row>
    <row r="16" spans="1:10" ht="21" customHeight="1" x14ac:dyDescent="0.25">
      <c r="A16" s="201" t="s">
        <v>33</v>
      </c>
      <c r="B16" s="199">
        <v>20</v>
      </c>
      <c r="C16" s="199">
        <v>2</v>
      </c>
      <c r="D16" s="199" t="s">
        <v>6</v>
      </c>
      <c r="E16" s="199">
        <v>913.66</v>
      </c>
      <c r="F16" s="199">
        <v>183</v>
      </c>
      <c r="G16" s="199" t="s">
        <v>6</v>
      </c>
      <c r="H16" s="199">
        <v>6097.85</v>
      </c>
      <c r="I16" s="199">
        <v>109.12</v>
      </c>
      <c r="J16" s="199" t="s">
        <v>6</v>
      </c>
    </row>
    <row r="17" spans="1:10" ht="21" customHeight="1" x14ac:dyDescent="0.25">
      <c r="A17" s="201" t="s">
        <v>30</v>
      </c>
      <c r="B17" s="199" t="s">
        <v>6</v>
      </c>
      <c r="C17" s="199" t="s">
        <v>6</v>
      </c>
      <c r="D17" s="199" t="s">
        <v>6</v>
      </c>
      <c r="E17" s="199" t="s">
        <v>6</v>
      </c>
      <c r="F17" s="199" t="s">
        <v>6</v>
      </c>
      <c r="G17" s="199" t="s">
        <v>6</v>
      </c>
      <c r="H17" s="199" t="s">
        <v>6</v>
      </c>
      <c r="I17" s="199" t="s">
        <v>6</v>
      </c>
      <c r="J17" s="199" t="s">
        <v>6</v>
      </c>
    </row>
    <row r="18" spans="1:10" ht="21" customHeight="1" x14ac:dyDescent="0.25">
      <c r="A18" s="201" t="s">
        <v>31</v>
      </c>
      <c r="B18" s="199">
        <v>2</v>
      </c>
      <c r="C18" s="199">
        <v>2</v>
      </c>
      <c r="D18" s="199" t="s">
        <v>6</v>
      </c>
      <c r="E18" s="199">
        <v>517.6</v>
      </c>
      <c r="F18" s="199">
        <v>1069</v>
      </c>
      <c r="G18" s="199" t="s">
        <v>6</v>
      </c>
      <c r="H18" s="199">
        <v>28403.56</v>
      </c>
      <c r="I18" s="199">
        <v>2549.66</v>
      </c>
      <c r="J18" s="199" t="s">
        <v>6</v>
      </c>
    </row>
    <row r="19" spans="1:10" ht="21" customHeight="1" x14ac:dyDescent="0.25">
      <c r="A19" s="201" t="s">
        <v>32</v>
      </c>
      <c r="B19" s="199" t="s">
        <v>6</v>
      </c>
      <c r="C19" s="199" t="s">
        <v>6</v>
      </c>
      <c r="D19" s="199" t="s">
        <v>6</v>
      </c>
      <c r="E19" s="199" t="s">
        <v>6</v>
      </c>
      <c r="F19" s="199" t="s">
        <v>6</v>
      </c>
      <c r="G19" s="199" t="s">
        <v>6</v>
      </c>
      <c r="H19" s="199" t="s">
        <v>6</v>
      </c>
      <c r="I19" s="199" t="s">
        <v>6</v>
      </c>
      <c r="J19" s="199" t="s">
        <v>6</v>
      </c>
    </row>
    <row r="20" spans="1:10" ht="21" customHeight="1" x14ac:dyDescent="0.25">
      <c r="A20" s="201" t="s">
        <v>34</v>
      </c>
      <c r="B20" s="199" t="s">
        <v>6</v>
      </c>
      <c r="C20" s="199" t="s">
        <v>6</v>
      </c>
      <c r="D20" s="199" t="s">
        <v>6</v>
      </c>
      <c r="E20" s="199" t="s">
        <v>6</v>
      </c>
      <c r="F20" s="199" t="s">
        <v>6</v>
      </c>
      <c r="G20" s="199" t="s">
        <v>6</v>
      </c>
      <c r="H20" s="199" t="s">
        <v>6</v>
      </c>
      <c r="I20" s="199" t="s">
        <v>6</v>
      </c>
      <c r="J20" s="199" t="s">
        <v>6</v>
      </c>
    </row>
    <row r="21" spans="1:10" ht="21" customHeight="1" x14ac:dyDescent="0.25">
      <c r="A21" s="201" t="s">
        <v>32</v>
      </c>
      <c r="B21" s="199" t="s">
        <v>6</v>
      </c>
      <c r="C21" s="199" t="s">
        <v>6</v>
      </c>
      <c r="D21" s="199" t="s">
        <v>6</v>
      </c>
      <c r="E21" s="199" t="s">
        <v>6</v>
      </c>
      <c r="F21" s="199" t="s">
        <v>6</v>
      </c>
      <c r="G21" s="199" t="s">
        <v>6</v>
      </c>
      <c r="H21" s="199" t="s">
        <v>6</v>
      </c>
      <c r="I21" s="199" t="s">
        <v>6</v>
      </c>
      <c r="J21" s="199" t="s">
        <v>6</v>
      </c>
    </row>
    <row r="22" spans="1:10" ht="21" customHeight="1" x14ac:dyDescent="0.25">
      <c r="A22" s="201" t="s">
        <v>35</v>
      </c>
      <c r="B22" s="199" t="s">
        <v>6</v>
      </c>
      <c r="C22" s="199" t="s">
        <v>6</v>
      </c>
      <c r="D22" s="199" t="s">
        <v>6</v>
      </c>
      <c r="E22" s="199" t="s">
        <v>6</v>
      </c>
      <c r="F22" s="199" t="s">
        <v>6</v>
      </c>
      <c r="G22" s="199" t="s">
        <v>6</v>
      </c>
      <c r="H22" s="199" t="s">
        <v>6</v>
      </c>
      <c r="I22" s="199" t="s">
        <v>6</v>
      </c>
      <c r="J22" s="199" t="s">
        <v>6</v>
      </c>
    </row>
    <row r="23" spans="1:10" ht="21" customHeight="1" x14ac:dyDescent="0.25">
      <c r="A23" s="201" t="s">
        <v>32</v>
      </c>
      <c r="B23" s="199" t="s">
        <v>6</v>
      </c>
      <c r="C23" s="199" t="s">
        <v>6</v>
      </c>
      <c r="D23" s="199" t="s">
        <v>6</v>
      </c>
      <c r="E23" s="199" t="s">
        <v>6</v>
      </c>
      <c r="F23" s="199" t="s">
        <v>6</v>
      </c>
      <c r="G23" s="199" t="s">
        <v>6</v>
      </c>
      <c r="H23" s="199" t="s">
        <v>6</v>
      </c>
      <c r="I23" s="199" t="s">
        <v>6</v>
      </c>
      <c r="J23" s="199" t="s">
        <v>6</v>
      </c>
    </row>
    <row r="24" spans="1:10" ht="21" customHeight="1" x14ac:dyDescent="0.25">
      <c r="A24" s="201" t="s">
        <v>36</v>
      </c>
      <c r="B24" s="199" t="s">
        <v>6</v>
      </c>
      <c r="C24" s="199" t="s">
        <v>6</v>
      </c>
      <c r="D24" s="199" t="s">
        <v>6</v>
      </c>
      <c r="E24" s="199" t="s">
        <v>6</v>
      </c>
      <c r="F24" s="199" t="s">
        <v>6</v>
      </c>
      <c r="G24" s="199" t="s">
        <v>6</v>
      </c>
      <c r="H24" s="199" t="s">
        <v>6</v>
      </c>
      <c r="I24" s="199" t="s">
        <v>6</v>
      </c>
      <c r="J24" s="199" t="s">
        <v>6</v>
      </c>
    </row>
  </sheetData>
  <mergeCells count="7">
    <mergeCell ref="A7:J7"/>
    <mergeCell ref="A8:J8"/>
    <mergeCell ref="A9:J9"/>
    <mergeCell ref="A12:A13"/>
    <mergeCell ref="E12:G12"/>
    <mergeCell ref="B12:D12"/>
    <mergeCell ref="H12:J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5" zoomScaleNormal="75" workbookViewId="0">
      <selection activeCell="S18" sqref="S18"/>
    </sheetView>
  </sheetViews>
  <sheetFormatPr defaultColWidth="8.7109375" defaultRowHeight="15" x14ac:dyDescent="0.25"/>
  <cols>
    <col min="1" max="1" width="29.140625" style="7" customWidth="1"/>
    <col min="2" max="2" width="10" style="7" customWidth="1"/>
    <col min="3" max="3" width="9.85546875" style="7" customWidth="1"/>
    <col min="4" max="4" width="8.7109375" style="7"/>
    <col min="5" max="5" width="9.140625" style="7" customWidth="1"/>
    <col min="6" max="6" width="9.28515625" style="7" customWidth="1"/>
    <col min="7" max="7" width="10.42578125" style="7" customWidth="1"/>
    <col min="8" max="8" width="13.42578125" style="7" customWidth="1"/>
    <col min="9" max="9" width="13" style="7" customWidth="1"/>
    <col min="10" max="10" width="13.28515625" style="7" customWidth="1"/>
    <col min="11" max="16384" width="8.7109375" style="7"/>
  </cols>
  <sheetData>
    <row r="1" spans="1:10" x14ac:dyDescent="0.25">
      <c r="D1" s="7" t="s">
        <v>43</v>
      </c>
    </row>
    <row r="2" spans="1:10" x14ac:dyDescent="0.25">
      <c r="D2" s="7" t="s">
        <v>44</v>
      </c>
    </row>
    <row r="3" spans="1:10" x14ac:dyDescent="0.25">
      <c r="D3" s="7" t="s">
        <v>45</v>
      </c>
    </row>
    <row r="4" spans="1:10" x14ac:dyDescent="0.25">
      <c r="D4" s="7" t="s">
        <v>46</v>
      </c>
    </row>
    <row r="7" spans="1:10" x14ac:dyDescent="0.25">
      <c r="A7" s="225" t="s">
        <v>47</v>
      </c>
      <c r="B7" s="225"/>
      <c r="C7" s="225"/>
      <c r="D7" s="225"/>
      <c r="E7" s="225"/>
      <c r="F7" s="225"/>
      <c r="G7" s="225"/>
      <c r="H7" s="194"/>
    </row>
    <row r="8" spans="1:10" x14ac:dyDescent="0.25">
      <c r="A8" s="225" t="s">
        <v>48</v>
      </c>
      <c r="B8" s="225"/>
      <c r="C8" s="225"/>
      <c r="D8" s="225"/>
      <c r="E8" s="225"/>
      <c r="F8" s="225"/>
      <c r="G8" s="225"/>
      <c r="H8" s="194"/>
    </row>
    <row r="11" spans="1:10" x14ac:dyDescent="0.25">
      <c r="A11" s="407" t="s">
        <v>328</v>
      </c>
      <c r="B11" s="409" t="s">
        <v>49</v>
      </c>
      <c r="C11" s="409"/>
      <c r="D11" s="409"/>
      <c r="E11" s="409" t="s">
        <v>41</v>
      </c>
      <c r="F11" s="409"/>
      <c r="G11" s="409"/>
      <c r="H11" s="193"/>
      <c r="I11" s="193"/>
      <c r="J11" s="193"/>
    </row>
    <row r="12" spans="1:10" ht="30" x14ac:dyDescent="0.25">
      <c r="A12" s="407"/>
      <c r="B12" s="199" t="s">
        <v>19</v>
      </c>
      <c r="C12" s="199" t="s">
        <v>20</v>
      </c>
      <c r="D12" s="200" t="s">
        <v>28</v>
      </c>
      <c r="E12" s="199" t="s">
        <v>19</v>
      </c>
      <c r="F12" s="199" t="s">
        <v>20</v>
      </c>
      <c r="G12" s="200" t="s">
        <v>28</v>
      </c>
      <c r="H12" s="196"/>
      <c r="I12" s="196"/>
      <c r="J12" s="192"/>
    </row>
    <row r="13" spans="1:10" x14ac:dyDescent="0.25">
      <c r="A13" s="201" t="s">
        <v>29</v>
      </c>
      <c r="B13" s="199">
        <v>694</v>
      </c>
      <c r="C13" s="199" t="s">
        <v>6</v>
      </c>
      <c r="D13" s="199" t="s">
        <v>6</v>
      </c>
      <c r="E13" s="199">
        <v>6954.15</v>
      </c>
      <c r="F13" s="199" t="s">
        <v>6</v>
      </c>
      <c r="G13" s="199" t="s">
        <v>6</v>
      </c>
      <c r="H13" s="193"/>
      <c r="I13" s="193"/>
      <c r="J13" s="193"/>
    </row>
    <row r="14" spans="1:10" x14ac:dyDescent="0.25">
      <c r="A14" s="201" t="s">
        <v>30</v>
      </c>
      <c r="B14" s="199">
        <v>655</v>
      </c>
      <c r="C14" s="199" t="s">
        <v>6</v>
      </c>
      <c r="D14" s="199" t="s">
        <v>6</v>
      </c>
      <c r="E14" s="199">
        <v>6554.65</v>
      </c>
      <c r="F14" s="199" t="s">
        <v>6</v>
      </c>
      <c r="G14" s="199" t="s">
        <v>6</v>
      </c>
      <c r="H14" s="193"/>
      <c r="I14" s="193"/>
      <c r="J14" s="193"/>
    </row>
    <row r="15" spans="1:10" x14ac:dyDescent="0.25">
      <c r="A15" s="201" t="s">
        <v>33</v>
      </c>
      <c r="B15" s="199">
        <v>67</v>
      </c>
      <c r="C15" s="199">
        <v>7</v>
      </c>
      <c r="D15" s="199" t="s">
        <v>6</v>
      </c>
      <c r="E15" s="199">
        <v>4385.2</v>
      </c>
      <c r="F15" s="199">
        <v>618</v>
      </c>
      <c r="G15" s="199" t="s">
        <v>6</v>
      </c>
      <c r="H15" s="193"/>
      <c r="I15" s="193"/>
      <c r="J15" s="193"/>
    </row>
    <row r="16" spans="1:10" x14ac:dyDescent="0.25">
      <c r="A16" s="201" t="s">
        <v>30</v>
      </c>
      <c r="B16" s="199" t="s">
        <v>6</v>
      </c>
      <c r="C16" s="199" t="s">
        <v>6</v>
      </c>
      <c r="D16" s="199" t="s">
        <v>6</v>
      </c>
      <c r="E16" s="199" t="s">
        <v>6</v>
      </c>
      <c r="F16" s="199" t="s">
        <v>6</v>
      </c>
      <c r="G16" s="199" t="s">
        <v>6</v>
      </c>
      <c r="H16" s="193"/>
      <c r="I16" s="193"/>
      <c r="J16" s="193"/>
    </row>
    <row r="17" spans="1:10" x14ac:dyDescent="0.25">
      <c r="A17" s="201" t="s">
        <v>31</v>
      </c>
      <c r="B17" s="199">
        <v>23</v>
      </c>
      <c r="C17" s="199">
        <v>4</v>
      </c>
      <c r="D17" s="199" t="s">
        <v>6</v>
      </c>
      <c r="E17" s="199">
        <v>8295</v>
      </c>
      <c r="F17" s="199">
        <v>1769</v>
      </c>
      <c r="G17" s="199" t="s">
        <v>6</v>
      </c>
      <c r="H17" s="193"/>
      <c r="I17" s="193"/>
      <c r="J17" s="193"/>
    </row>
    <row r="18" spans="1:10" x14ac:dyDescent="0.25">
      <c r="A18" s="201" t="s">
        <v>32</v>
      </c>
      <c r="B18" s="199" t="s">
        <v>6</v>
      </c>
      <c r="C18" s="199" t="s">
        <v>6</v>
      </c>
      <c r="D18" s="199" t="s">
        <v>6</v>
      </c>
      <c r="E18" s="199" t="s">
        <v>6</v>
      </c>
      <c r="F18" s="199" t="s">
        <v>6</v>
      </c>
      <c r="G18" s="199" t="s">
        <v>6</v>
      </c>
      <c r="H18" s="193"/>
      <c r="I18" s="193"/>
      <c r="J18" s="193"/>
    </row>
    <row r="19" spans="1:10" x14ac:dyDescent="0.25">
      <c r="A19" s="201" t="s">
        <v>34</v>
      </c>
      <c r="B19" s="199">
        <v>4</v>
      </c>
      <c r="C19" s="199" t="s">
        <v>6</v>
      </c>
      <c r="D19" s="199" t="s">
        <v>6</v>
      </c>
      <c r="E19" s="199">
        <v>4627</v>
      </c>
      <c r="F19" s="199" t="s">
        <v>6</v>
      </c>
      <c r="G19" s="199" t="s">
        <v>6</v>
      </c>
      <c r="H19" s="193"/>
      <c r="I19" s="193"/>
      <c r="J19" s="193"/>
    </row>
    <row r="20" spans="1:10" x14ac:dyDescent="0.25">
      <c r="A20" s="201" t="s">
        <v>32</v>
      </c>
      <c r="B20" s="199" t="s">
        <v>6</v>
      </c>
      <c r="C20" s="199" t="s">
        <v>6</v>
      </c>
      <c r="D20" s="199" t="s">
        <v>6</v>
      </c>
      <c r="E20" s="199" t="s">
        <v>6</v>
      </c>
      <c r="F20" s="199" t="s">
        <v>6</v>
      </c>
      <c r="G20" s="199" t="s">
        <v>6</v>
      </c>
      <c r="H20" s="196"/>
      <c r="I20" s="196"/>
      <c r="J20" s="196"/>
    </row>
    <row r="21" spans="1:10" x14ac:dyDescent="0.25">
      <c r="A21" s="201" t="s">
        <v>35</v>
      </c>
      <c r="B21" s="199" t="s">
        <v>6</v>
      </c>
      <c r="C21" s="199" t="s">
        <v>6</v>
      </c>
      <c r="D21" s="199" t="s">
        <v>6</v>
      </c>
      <c r="E21" s="199" t="s">
        <v>6</v>
      </c>
      <c r="F21" s="199" t="s">
        <v>6</v>
      </c>
      <c r="G21" s="199" t="s">
        <v>6</v>
      </c>
      <c r="H21" s="196"/>
      <c r="I21" s="196"/>
      <c r="J21" s="196"/>
    </row>
    <row r="22" spans="1:10" x14ac:dyDescent="0.25">
      <c r="A22" s="201" t="s">
        <v>32</v>
      </c>
      <c r="B22" s="199" t="s">
        <v>6</v>
      </c>
      <c r="C22" s="199" t="s">
        <v>6</v>
      </c>
      <c r="D22" s="199" t="s">
        <v>6</v>
      </c>
      <c r="E22" s="199" t="s">
        <v>6</v>
      </c>
      <c r="F22" s="199" t="s">
        <v>6</v>
      </c>
      <c r="G22" s="199" t="s">
        <v>6</v>
      </c>
      <c r="H22" s="196"/>
      <c r="I22" s="196"/>
      <c r="J22" s="196"/>
    </row>
    <row r="23" spans="1:10" x14ac:dyDescent="0.25">
      <c r="A23" s="201" t="s">
        <v>36</v>
      </c>
      <c r="B23" s="199" t="s">
        <v>6</v>
      </c>
      <c r="C23" s="199" t="s">
        <v>6</v>
      </c>
      <c r="D23" s="199" t="s">
        <v>6</v>
      </c>
      <c r="E23" s="199" t="s">
        <v>6</v>
      </c>
      <c r="F23" s="199" t="s">
        <v>6</v>
      </c>
      <c r="G23" s="199" t="s">
        <v>6</v>
      </c>
      <c r="H23" s="196"/>
      <c r="I23" s="196"/>
      <c r="J23" s="196"/>
    </row>
  </sheetData>
  <mergeCells count="5"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км</cp:lastModifiedBy>
  <cp:lastPrinted>2015-10-19T12:10:22Z</cp:lastPrinted>
  <dcterms:created xsi:type="dcterms:W3CDTF">2015-10-19T10:05:24Z</dcterms:created>
  <dcterms:modified xsi:type="dcterms:W3CDTF">2015-10-29T09:52:26Z</dcterms:modified>
</cp:coreProperties>
</file>